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24" documentId="120_S{2AC9BD13-BADA-5192-A53E-5A8FF88502F6}" xr6:coauthVersionLast="47" xr6:coauthVersionMax="47" xr10:uidLastSave="{B735AF97-342C-44C7-84E6-5E5EF395B84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<sst xmlns="http://schemas.openxmlformats.org/spreadsheetml/2006/main" count="180286" uniqueCount="39127">
  <si>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</si>
  <si>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</si>
  <si>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</si>
  <si>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</si>
  <si>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</si>
  <si>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</si>
  <si>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</si>
  <si>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</si>
  <si>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</si>
  <si>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</si>
  <si>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</si>
  <si>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</si>
  <si>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</si>
  <si>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</si>
  <si>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</si>
  <si>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</si>
  <si>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</si>
  <si>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</si>
  <si>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</si>
  <si>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</si>
  <si>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</si>
  <si>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</si>
  <si>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</si>
  <si>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</si>
  <si>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</si>
  <si>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</si>
  <si>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</si>
  <si>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</si>
  <si>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</si>
  <si>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</si>
  <si>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</si>
  <si>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</si>
  <si>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</si>
  <si>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</si>
  <si>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</si>
  <si>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</si>
  <si>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</si>
  <si>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</si>
  <si>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</si>
  <si>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</si>
  <si>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</si>
  <si>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</si>
  <si>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</si>
  <si>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</si>
  <si>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</si>
  <si>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</si>
  <si>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</si>
  <si>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</si>
  <si>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</si>
  <si>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</si>
  <si>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</si>
  <si>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</si>
  <si>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</si>
  <si>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</si>
  <si>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</si>
  <si>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</si>
  <si>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</si>
  <si>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</si>
  <si>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</si>
  <si>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</si>
  <si>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</si>
  <si>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</si>
  <si>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</si>
  <si>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</si>
  <si>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</si>
  <si>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</si>
  <si>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</si>
  <si>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</si>
  <si>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</si>
  <si>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</si>
  <si>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</si>
  <si>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</si>
  <si>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</si>
  <si>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</si>
  <si>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</si>
  <si>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</si>
  <si>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</si>
  <si>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</si>
  <si>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</si>
  <si>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</si>
  <si>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</si>
  <si>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</si>
  <si>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</si>
  <si>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</si>
  <si>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</si>
  <si>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</si>
  <si>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</si>
  <si>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</si>
  <si>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</si>
  <si>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</si>
  <si>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</si>
  <si>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</si>
  <si>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</si>
  <si>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</si>
  <si>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</si>
  <si>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</si>
  <si>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</si>
  <si>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</si>
  <si>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</si>
  <si>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</si>
  <si>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</si>
  <si>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</si>
  <si>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</si>
  <si>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</si>
  <si>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</si>
  <si>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</si>
  <si>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</si>
  <si>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</si>
  <si>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</si>
  <si>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</si>
  <si>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</si>
  <si>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</si>
  <si>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</si>
  <si>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</si>
  <si>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</si>
  <si>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</si>
  <si>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</si>
  <si>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</si>
  <si>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</si>
  <si>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</si>
  <si>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</si>
  <si>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</si>
  <si>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</si>
  <si>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</si>
  <si>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</si>
  <si>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</si>
  <si>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</si>
  <si>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</si>
  <si>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</si>
  <si>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</si>
  <si>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</si>
  <si>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</si>
  <si>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</si>
  <si>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</si>
  <si>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</si>
  <si>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</si>
  <si>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</si>
  <si>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</si>
  <si>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</si>
  <si>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</si>
  <si>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</si>
  <si>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</si>
  <si>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</si>
  <si>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</si>
  <si>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</si>
  <si>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</si>
  <si>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</si>
  <si>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</si>
  <si>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</si>
  <si>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</si>
  <si>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</si>
  <si>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</si>
  <si>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</si>
  <si>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</si>
  <si>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</si>
  <si>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</si>
  <si>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</si>
  <si>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</si>
  <si>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</si>
  <si>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</si>
  <si>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</si>
  <si>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</si>
  <si>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</si>
  <si>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</si>
  <si>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</si>
  <si>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</si>
  <si>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</si>
  <si>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</si>
  <si>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</si>
  <si>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</si>
  <si>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</si>
  <si>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</si>
  <si>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</si>
  <si>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</si>
  <si>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</si>
  <si>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</si>
  <si>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</si>
  <si>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</si>
  <si>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</si>
  <si>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</si>
  <si>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</si>
  <si>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</si>
  <si>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</si>
  <si>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</si>
  <si>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</si>
  <si>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</si>
  <si>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</si>
  <si>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</si>
  <si>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</si>
  <si>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</si>
  <si>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</si>
  <si>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</si>
  <si>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</si>
  <si>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</si>
  <si>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</si>
  <si>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</si>
  <si>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</si>
  <si>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</si>
  <si>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</si>
  <si>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</si>
  <si>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</si>
  <si>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</si>
  <si>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</si>
  <si>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</si>
  <si>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</si>
  <si>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</si>
  <si>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</si>
  <si>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</si>
  <si>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</si>
  <si>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</si>
  <si>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</si>
  <si>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</si>
  <si>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</si>
  <si>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</si>
  <si>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</si>
  <si>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</si>
  <si>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</si>
  <si>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</si>
  <si>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</si>
  <si>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</si>
  <si>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</si>
  <si>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</si>
  <si>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</si>
  <si>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</si>
  <si>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</si>
  <si>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</si>
  <si>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</si>
  <si>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</si>
  <si>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</si>
  <si>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</si>
  <si>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</si>
  <si>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</si>
  <si>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</si>
  <si>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</si>
  <si>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</si>
  <si>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</si>
  <si>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</si>
  <si>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</si>
  <si>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</si>
  <si>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</si>
  <si>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</si>
  <si>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</si>
  <si>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</si>
  <si>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</si>
  <si>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</si>
  <si>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</si>
  <si>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</si>
  <si>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</si>
  <si>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</si>
  <si>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</si>
  <si>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</si>
  <si>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</si>
  <si>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</si>
  <si>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</si>
  <si>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</si>
  <si>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</si>
  <si>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</si>
  <si>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</si>
  <si>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</si>
  <si>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</si>
  <si>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</si>
  <si>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</si>
  <si>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</si>
  <si>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</si>
  <si>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</si>
  <si>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</si>
  <si>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</si>
  <si>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</si>
  <si>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</si>
  <si>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</si>
  <si>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</si>
  <si>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</si>
  <si>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</si>
  <si>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</si>
  <si>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</si>
  <si>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</si>
  <si>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</si>
  <si>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</si>
  <si>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</si>
  <si>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</si>
  <si>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</si>
  <si>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</si>
  <si>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</si>
  <si>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</si>
  <si>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</si>
  <si>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</si>
  <si>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</si>
  <si>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</si>
  <si>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</si>
  <si>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</si>
  <si>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</si>
  <si>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</si>
  <si>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</si>
  <si>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</si>
  <si>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</si>
  <si>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</si>
  <si>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</si>
  <si>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</si>
  <si>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</si>
  <si>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</si>
  <si>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</si>
  <si>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</si>
  <si>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</si>
  <si>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</si>
  <si>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</si>
  <si>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</si>
  <si>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</si>
  <si>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</si>
  <si>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</si>
  <si>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</si>
  <si>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</si>
  <si>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</si>
  <si>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</si>
  <si>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</si>
  <si>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</si>
  <si>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</si>
  <si>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</si>
  <si>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</si>
  <si>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</si>
  <si>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</si>
  <si>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</si>
  <si>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</si>
  <si>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</si>
  <si>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</si>
  <si>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</si>
  <si>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</si>
  <si>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</si>
  <si>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</si>
  <si>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</si>
  <si>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</si>
  <si>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</si>
  <si>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</si>
  <si>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</si>
  <si>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</si>
  <si>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</si>
  <si>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</si>
  <si>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</si>
  <si>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</si>
  <si>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</si>
  <si>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</si>
  <si>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</si>
  <si>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</si>
  <si>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</si>
  <si>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</si>
  <si>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</si>
  <si>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</si>
  <si>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</si>
  <si>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</si>
  <si>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</si>
  <si>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</si>
  <si>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</si>
  <si>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</si>
  <si>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</si>
  <si>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</si>
  <si>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</si>
  <si>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</si>
  <si>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</si>
  <si>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</si>
  <si>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</si>
  <si>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</si>
  <si>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</si>
  <si>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</si>
  <si>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</si>
  <si>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</si>
  <si>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</si>
  <si>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</si>
  <si>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</si>
  <si>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</si>
  <si>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</si>
  <si>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</si>
  <si>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</si>
  <si>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</si>
  <si>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</si>
  <si>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</si>
  <si>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</si>
  <si>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</si>
  <si>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</si>
  <si>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</si>
  <si>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</si>
  <si>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</si>
  <si>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</si>
  <si>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</si>
  <si>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</si>
  <si>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</si>
  <si>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</si>
  <si>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</si>
  <si>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</si>
  <si>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</si>
  <si>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</si>
  <si>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</si>
  <si>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</si>
  <si>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</si>
  <si>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</si>
  <si>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</si>
  <si>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</si>
  <si>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</si>
  <si>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</si>
  <si>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</si>
  <si>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</si>
  <si>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</si>
  <si>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</si>
  <si>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</si>
  <si>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</si>
  <si>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</si>
  <si>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</si>
  <si>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</si>
  <si>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</si>
  <si>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</si>
  <si>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</si>
  <si>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</si>
  <si>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</si>
  <si>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</si>
  <si>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</si>
  <si>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</si>
  <si>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</si>
  <si>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</si>
  <si>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</si>
  <si>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</si>
  <si>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</si>
  <si>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</si>
  <si>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</si>
  <si>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</si>
  <si>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</si>
  <si>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</si>
  <si>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</si>
  <si>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</si>
  <si>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</si>
  <si>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</si>
  <si>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</si>
  <si>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</si>
  <si>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</si>
  <si>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</si>
  <si>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</si>
  <si>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</si>
  <si>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</si>
  <si>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</si>
  <si>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</si>
  <si>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</si>
  <si>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</si>
  <si>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</si>
  <si>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</si>
  <si>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</si>
  <si>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</si>
  <si>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</si>
  <si>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</si>
  <si>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</si>
  <si>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</si>
  <si>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</si>
  <si>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</si>
  <si>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</si>
  <si>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</si>
  <si>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</si>
  <si>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</si>
  <si>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</si>
  <si>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</si>
  <si>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</si>
  <si>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</si>
  <si>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</si>
  <si>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</si>
  <si>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</si>
  <si>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</si>
  <si>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</si>
  <si>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</si>
  <si>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</si>
  <si>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</si>
  <si>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</si>
  <si>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</si>
  <si>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</si>
  <si>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</si>
  <si>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</si>
  <si>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</si>
  <si>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</si>
  <si>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</si>
  <si>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</si>
  <si>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</si>
  <si>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</si>
  <si>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</si>
  <si>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</si>
  <si>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</si>
  <si>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</si>
  <si>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</si>
  <si>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</si>
  <si>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</si>
  <si>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</si>
  <si>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</si>
  <si>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</si>
  <si>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</si>
  <si>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</si>
  <si>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</si>
  <si>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</si>
  <si>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</si>
  <si>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</si>
  <si>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</si>
  <si>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</si>
  <si>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</si>
  <si>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</si>
  <si>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</si>
  <si>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</si>
  <si>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</si>
  <si>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</si>
  <si>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</si>
  <si>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</si>
  <si>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</si>
  <si>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</si>
  <si>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</si>
  <si>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</si>
  <si>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</si>
  <si>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</si>
  <si>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</si>
  <si>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</si>
  <si>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</si>
  <si>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</si>
  <si>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</si>
  <si>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</si>
  <si>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</si>
  <si>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</si>
  <si>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</si>
  <si>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</si>
  <si>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</si>
  <si>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</si>
  <si>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</si>
  <si>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</si>
  <si>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</si>
  <si>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</si>
  <si>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</si>
  <si>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</si>
  <si>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</si>
  <si>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</si>
  <si>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</si>
  <si>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</si>
  <si>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</si>
  <si>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</si>
  <si>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</si>
  <si>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</si>
  <si>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</si>
  <si>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</si>
  <si>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</si>
  <si>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</si>
  <si>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</si>
  <si>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</si>
  <si>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</si>
  <si>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</si>
  <si>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</si>
  <si>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</si>
  <si>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</si>
  <si>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</si>
  <si>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</si>
  <si>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</si>
  <si>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</si>
  <si>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</si>
  <si>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</si>
  <si>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</si>
  <si>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</si>
  <si>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</si>
  <si>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</si>
  <si>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</si>
  <si>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</si>
  <si>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</si>
  <si>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</si>
  <si>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</si>
  <si>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</si>
  <si>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</si>
  <si>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</si>
  <si>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</si>
  <si>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</si>
  <si>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</si>
  <si>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</si>
  <si>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</si>
  <si>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</si>
  <si>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</si>
  <si>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</si>
  <si>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</si>
  <si>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</si>
  <si>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</si>
  <si>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</si>
  <si>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</si>
  <si>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</si>
  <si>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</si>
  <si>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</si>
  <si>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</si>
  <si>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</si>
  <si>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</si>
  <si>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</si>
  <si>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</si>
  <si>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</si>
  <si>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</si>
  <si>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</si>
  <si>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</si>
  <si>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</si>
  <si>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</si>
  <si>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</si>
  <si>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</si>
  <si>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</si>
  <si>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</si>
  <si>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</si>
  <si>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</si>
  <si>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</si>
  <si>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</si>
  <si>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</si>
  <si>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</si>
  <si>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</si>
  <si>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</si>
  <si>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</si>
  <si>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</si>
  <si>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</si>
  <si>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</si>
  <si>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</si>
  <si>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</si>
  <si>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</si>
  <si>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</si>
  <si>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</si>
  <si>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</si>
  <si>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</si>
  <si>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</si>
  <si>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</si>
  <si>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</si>
  <si>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</si>
  <si>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</si>
  <si>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</si>
  <si>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</si>
  <si>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</si>
  <si>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</si>
  <si>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</si>
  <si>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</si>
  <si>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</si>
  <si>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</si>
  <si>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</si>
  <si>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</si>
  <si>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</si>
  <si>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</si>
  <si>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</si>
  <si>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</si>
  <si>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</si>
  <si>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</si>
  <si>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</si>
  <si>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</si>
  <si>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</si>
  <si>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</si>
  <si>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</si>
  <si>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</si>
  <si>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</si>
  <si>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</si>
  <si>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</si>
  <si>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</si>
  <si>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</si>
  <si>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</si>
  <si>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</si>
  <si>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</si>
  <si>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</si>
  <si>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</si>
  <si>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</si>
  <si>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</si>
  <si>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</si>
  <si>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</si>
  <si>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</si>
  <si>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</si>
  <si>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</si>
  <si>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</si>
  <si>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</si>
  <si>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</si>
  <si>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</si>
  <si>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</si>
  <si>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</si>
  <si>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</si>
  <si>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</si>
  <si>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</si>
  <si>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</si>
  <si>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</si>
  <si>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</si>
  <si>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</si>
  <si>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</si>
  <si>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</si>
  <si>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</si>
  <si>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</si>
  <si>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</si>
  <si>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</si>
  <si>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</si>
  <si>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</si>
  <si>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</si>
  <si>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</si>
  <si>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</si>
  <si>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</si>
  <si>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</si>
  <si>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</si>
  <si>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</si>
  <si>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</si>
  <si>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</si>
  <si>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</si>
  <si>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</si>
  <si>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</si>
  <si>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</si>
  <si>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</si>
  <si>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</si>
  <si>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</si>
  <si>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</si>
  <si>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</si>
  <si>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</si>
  <si>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</si>
  <si>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</si>
  <si>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</si>
  <si>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</si>
  <si>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</si>
  <si>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</si>
  <si>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</si>
  <si>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</si>
  <si>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</si>
  <si>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</si>
  <si>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</si>
  <si>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</si>
  <si>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</si>
  <si>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</si>
  <si>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</si>
  <si>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</si>
  <si>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</si>
  <si>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</si>
  <si>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</si>
  <si>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</si>
  <si>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</si>
  <si>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</si>
  <si>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</si>
  <si>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</si>
  <si>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</si>
  <si>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</si>
  <si>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</si>
  <si>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</si>
  <si>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</si>
  <si>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</si>
  <si>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</si>
  <si>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</si>
  <si>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</si>
  <si>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</si>
  <si>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</si>
  <si>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</si>
  <si>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</si>
  <si>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</si>
  <si>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</si>
  <si>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</si>
  <si>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</si>
  <si>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</si>
  <si>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</si>
  <si>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</si>
  <si>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</si>
  <si>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</si>
  <si>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</si>
  <si>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</si>
  <si>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</si>
  <si>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</si>
  <si>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</si>
  <si>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</si>
  <si>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</si>
  <si>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</si>
  <si>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</si>
  <si>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</si>
  <si>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</si>
  <si>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</si>
  <si>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</si>
  <si>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</si>
  <si>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</si>
  <si>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</si>
  <si>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</si>
  <si>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</si>
  <si>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</si>
  <si>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</si>
  <si>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</si>
  <si>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</si>
  <si>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</si>
  <si>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</si>
  <si>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</si>
  <si>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</si>
  <si>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</si>
  <si>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</si>
  <si>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</si>
  <si>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</si>
  <si>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</si>
  <si>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</si>
  <si>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</si>
  <si>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</si>
  <si>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</si>
  <si>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</si>
  <si>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</si>
  <si>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</si>
  <si>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</si>
  <si>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</si>
  <si>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</si>
  <si>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</si>
  <si>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</si>
  <si>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</si>
  <si>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</si>
  <si>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</si>
  <si>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</si>
  <si>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</si>
  <si>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</si>
  <si>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</si>
  <si>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</si>
  <si>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</si>
  <si>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</si>
  <si>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</si>
  <si>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</si>
  <si>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</si>
  <si>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</si>
  <si>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</si>
  <si>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</si>
  <si>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</si>
  <si>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</si>
  <si>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</si>
  <si>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</si>
  <si>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</si>
  <si>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</si>
  <si>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</si>
  <si>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</si>
  <si>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</si>
  <si>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</si>
  <si>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</si>
  <si>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</si>
  <si>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</si>
  <si>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</si>
  <si>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</si>
  <si>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</si>
  <si>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</si>
  <si>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</si>
  <si>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</si>
  <si>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</si>
  <si>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</si>
  <si>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</si>
  <si>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</si>
  <si>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</si>
  <si>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</si>
  <si>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</si>
  <si>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</si>
  <si>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</si>
  <si>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</si>
  <si>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</si>
  <si>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</si>
  <si>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</si>
  <si>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</si>
  <si>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</si>
  <si>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</si>
  <si>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</si>
  <si>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</si>
  <si>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</si>
  <si>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</si>
  <si>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</si>
  <si>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</si>
  <si>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</si>
  <si>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</si>
  <si>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</si>
  <si>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</si>
  <si>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</si>
  <si>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</si>
  <si>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</si>
  <si>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</si>
  <si>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</si>
  <si>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</si>
  <si>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</si>
  <si>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</si>
  <si>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</si>
  <si>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</si>
  <si>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</si>
  <si>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</si>
  <si>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</si>
  <si>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</si>
  <si>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</si>
  <si>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</si>
  <si>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</si>
  <si>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</si>
  <si>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</si>
  <si>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</si>
  <si>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</si>
  <si>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</si>
  <si>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</si>
  <si>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</si>
  <si>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</si>
  <si>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</si>
  <si>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</si>
  <si>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</si>
  <si>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</si>
  <si>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</si>
  <si>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</si>
  <si>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</si>
  <si>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</si>
  <si>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</si>
  <si>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</si>
  <si>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</si>
  <si>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</si>
  <si>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</si>
  <si>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</si>
  <si>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</si>
  <si>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</si>
  <si>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</si>
  <si>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</si>
  <si>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</si>
  <si>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</si>
  <si>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</si>
  <si>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</si>
  <si>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</si>
  <si>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</si>
  <si>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</si>
  <si>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</si>
  <si>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</si>
  <si>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</si>
  <si>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</si>
  <si>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</si>
  <si>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</si>
  <si>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</si>
  <si>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</si>
  <si>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</si>
  <si>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</si>
  <si>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</si>
  <si>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</si>
  <si>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</si>
  <si>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</si>
  <si>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</si>
  <si>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</si>
  <si>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</si>
  <si>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</si>
  <si>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</si>
  <si>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</si>
  <si>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</si>
  <si>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</si>
  <si>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</si>
  <si>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</si>
  <si>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</si>
  <si>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</si>
  <si>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</si>
  <si>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</si>
  <si>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</si>
  <si>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</si>
  <si>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</si>
  <si>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</si>
  <si>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</si>
  <si>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</si>
  <si>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</si>
  <si>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</si>
  <si>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</si>
  <si>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</si>
  <si>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</si>
  <si>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</si>
  <si>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</si>
  <si>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</si>
  <si>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</si>
  <si>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</si>
  <si>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</si>
  <si>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</si>
  <si>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</si>
  <si>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</si>
  <si>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</si>
  <si>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</si>
  <si>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</si>
  <si>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</si>
  <si>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</si>
  <si>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</si>
  <si>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</si>
  <si>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</si>
  <si>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</si>
  <si>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</si>
  <si>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</si>
  <si>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</si>
  <si>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</si>
  <si>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</si>
  <si>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</si>
  <si>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</si>
  <si>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</si>
  <si>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</si>
  <si>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</si>
  <si>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</si>
  <si>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</si>
  <si>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</si>
  <si>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</si>
  <si>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</si>
  <si>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</si>
  <si>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</si>
  <si>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</si>
  <si>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</si>
  <si>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</si>
  <si>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</si>
  <si>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</si>
  <si>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</si>
  <si>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</si>
  <si>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</si>
  <si>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</si>
  <si>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</si>
  <si>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</si>
  <si>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</si>
  <si>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</si>
  <si>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</si>
  <si>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</si>
  <si>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</si>
  <si>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</si>
  <si>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</si>
  <si>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</si>
  <si>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</si>
  <si>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</si>
  <si>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</si>
  <si>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</si>
  <si>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</si>
  <si>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</si>
  <si>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</si>
  <si>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</si>
  <si>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</si>
  <si>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</si>
  <si>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</si>
  <si>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</si>
  <si>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</si>
  <si>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</si>
  <si>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</si>
  <si>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</si>
  <si>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</si>
  <si>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</si>
  <si>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</si>
  <si>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</si>
  <si>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</si>
  <si>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</si>
  <si>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</si>
  <si>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</si>
  <si>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</si>
  <si>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</si>
  <si>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</si>
  <si>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</si>
  <si>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</si>
  <si>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</si>
  <si>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</si>
  <si>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</si>
  <si>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</si>
  <si>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</si>
  <si>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</si>
  <si>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</si>
  <si>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</si>
  <si>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</si>
  <si>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</si>
  <si>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</si>
  <si>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</si>
  <si>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</si>
  <si>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</si>
  <si>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</si>
  <si>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</si>
  <si>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</si>
  <si>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</si>
  <si>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</si>
  <si>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</si>
  <si>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</si>
  <si>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</si>
  <si>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</si>
  <si>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</si>
  <si>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</si>
  <si>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</si>
  <si>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</si>
  <si>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</si>
  <si>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</si>
  <si>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</si>
  <si>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</si>
  <si>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</si>
  <si>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</si>
  <si>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</si>
  <si>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</si>
  <si>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</si>
  <si>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</si>
  <si>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</si>
  <si>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</si>
  <si>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</si>
  <si>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</si>
  <si>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</si>
  <si>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</si>
  <si>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</si>
  <si>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</si>
  <si>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</si>
  <si>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</si>
  <si>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</si>
  <si>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</si>
  <si>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</si>
  <si>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</si>
  <si>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</si>
  <si>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</si>
  <si>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</si>
  <si>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</si>
  <si>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</si>
  <si>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</si>
  <si>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</si>
  <si>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</si>
  <si>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</si>
  <si>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</si>
  <si>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</si>
  <si>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</si>
  <si>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</si>
  <si>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</si>
  <si>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</si>
  <si>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</si>
  <si>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</si>
  <si>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</si>
  <si>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</si>
  <si>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</si>
  <si>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</si>
  <si>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</si>
  <si>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</si>
  <si>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</si>
  <si>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</si>
  <si>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</si>
  <si>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</si>
  <si>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</si>
  <si>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</si>
  <si>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</si>
  <si>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</si>
  <si>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</si>
  <si>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</si>
  <si>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</si>
  <si>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</si>
  <si>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</si>
  <si>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</si>
  <si>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</si>
  <si>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</si>
  <si>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</si>
  <si>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</si>
  <si>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</si>
  <si>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</si>
  <si>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</si>
  <si>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</si>
  <si>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</si>
  <si>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</si>
  <si>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</si>
  <si>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</si>
  <si>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</si>
  <si>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</si>
  <si>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</si>
  <si>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</si>
  <si>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</si>
  <si>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</si>
  <si>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</si>
  <si>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</si>
  <si>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</si>
  <si>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</si>
  <si>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</si>
  <si>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</si>
  <si>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</si>
  <si>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</si>
  <si>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</si>
  <si>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</si>
  <si>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</si>
  <si>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</si>
  <si>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</si>
  <si>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</si>
  <si>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</si>
  <si>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</si>
  <si>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</si>
  <si>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</si>
  <si>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</si>
  <si>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</si>
  <si>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</si>
  <si>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</si>
  <si>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</si>
  <si>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</si>
  <si>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</si>
  <si>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</si>
  <si>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</si>
  <si>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</si>
  <si>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</si>
  <si>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</si>
  <si>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</si>
  <si>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</si>
  <si>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</si>
  <si>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</si>
  <si>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</si>
  <si>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</si>
  <si>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</si>
  <si>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</si>
  <si>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</si>
  <si>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</si>
  <si>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</si>
  <si>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</si>
  <si>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</si>
  <si>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</si>
  <si>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</si>
  <si>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</si>
  <si>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</si>
  <si>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</si>
  <si>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</si>
  <si>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</si>
  <si>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</si>
  <si>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</si>
  <si>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</si>
  <si>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</si>
  <si>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</si>
  <si>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</si>
  <si>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</si>
  <si>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</si>
  <si>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</si>
  <si>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</si>
  <si>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</si>
  <si>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</si>
  <si>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</si>
  <si>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</si>
  <si>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</si>
  <si>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</si>
  <si>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</si>
  <si>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</si>
  <si>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</si>
  <si>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</si>
  <si>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</si>
  <si>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</si>
  <si>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</si>
  <si>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</si>
  <si>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</si>
  <si>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</si>
  <si>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</si>
  <si>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</si>
  <si>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</si>
  <si>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</si>
  <si>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</si>
  <si>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</si>
  <si>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</si>
  <si>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</si>
  <si>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</si>
  <si>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</si>
  <si>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</si>
  <si>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</si>
  <si>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</si>
  <si>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</si>
  <si>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</si>
  <si>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</si>
  <si>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</si>
  <si>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</si>
  <si>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</si>
  <si>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</si>
  <si>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</si>
  <si>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</si>
  <si>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</si>
  <si>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</si>
  <si>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</si>
  <si>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</si>
  <si>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</si>
  <si>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</si>
  <si>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</si>
  <si>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</si>
  <si>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</si>
  <si>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</si>
  <si>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</si>
  <si>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</si>
  <si>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</si>
  <si>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</si>
  <si>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</si>
  <si>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</si>
  <si>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</si>
  <si>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</si>
  <si>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</si>
  <si>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</si>
  <si>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</si>
  <si>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</si>
  <si>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</si>
  <si>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</si>
  <si>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</si>
  <si>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</si>
  <si>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</si>
  <si>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</si>
  <si>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</si>
  <si>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</si>
  <si>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</si>
  <si>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</si>
  <si>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</si>
  <si>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</si>
  <si>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</si>
  <si>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</si>
  <si>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</si>
  <si>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</si>
  <si>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</si>
  <si>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</si>
  <si>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</si>
  <si>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</si>
  <si>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</si>
  <si>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</si>
  <si>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</si>
  <si>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</si>
  <si>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</si>
  <si>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</si>
  <si>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</si>
  <si>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</si>
  <si>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</si>
  <si>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</si>
  <si>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</si>
  <si>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</si>
  <si>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</si>
  <si>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</si>
  <si>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</si>
  <si>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</si>
  <si>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</si>
  <si>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</si>
  <si>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</si>
  <si>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</si>
  <si>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</si>
  <si>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</si>
  <si>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</si>
  <si>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</si>
  <si>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</si>
  <si>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</si>
  <si>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</si>
  <si>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</si>
  <si>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</si>
  <si>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</si>
  <si>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</si>
  <si>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</si>
  <si>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</si>
  <si>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</si>
  <si>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</si>
  <si>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</si>
  <si>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</si>
  <si>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</si>
  <si>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</si>
  <si>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</si>
  <si>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</si>
  <si>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</si>
  <si>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</si>
  <si>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</si>
  <si>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</si>
  <si>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</si>
  <si>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</si>
  <si>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</si>
  <si>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</si>
  <si>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</si>
  <si>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</si>
  <si>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</si>
  <si>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</si>
  <si>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</si>
  <si>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</si>
  <si>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</si>
  <si>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</si>
  <si>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</si>
  <si>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</si>
  <si>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</si>
  <si>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</si>
  <si>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</si>
  <si>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</si>
  <si>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</si>
  <si>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</si>
  <si>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</si>
  <si>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</si>
  <si>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</si>
  <si>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</si>
  <si>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</si>
  <si>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</si>
  <si>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</si>
  <si>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</si>
  <si>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</si>
  <si>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</si>
  <si>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</si>
  <si>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</si>
  <si>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</si>
  <si>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</si>
  <si>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</si>
  <si>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</si>
  <si>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</si>
  <si>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</si>
  <si>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</si>
  <si>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</si>
  <si>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</si>
  <si>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</si>
  <si>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</si>
  <si>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</si>
  <si>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</si>
  <si>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</si>
  <si>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</si>
  <si>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</si>
  <si>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</si>
  <si>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</si>
  <si>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</si>
  <si>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</si>
  <si>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</si>
  <si>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</si>
  <si>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</si>
  <si>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</si>
  <si>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</si>
  <si>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</si>
  <si>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</si>
  <si>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</si>
  <si>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</si>
  <si>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</si>
  <si>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</si>
  <si>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</si>
  <si>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</si>
  <si>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</si>
  <si>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</si>
  <si>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</si>
  <si>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</si>
  <si>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</si>
  <si>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</si>
  <si>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</si>
  <si>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</si>
  <si>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</si>
  <si>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</si>
  <si>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</si>
  <si>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</si>
  <si>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</si>
  <si>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</si>
  <si>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</si>
  <si>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</si>
  <si>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</si>
  <si>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</si>
  <si>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</si>
  <si>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</si>
  <si>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</si>
  <si>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</si>
  <si>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</si>
  <si>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</si>
  <si>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</si>
  <si>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</si>
  <si>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</si>
  <si>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</si>
  <si>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</si>
  <si>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</si>
  <si>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</si>
  <si>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</si>
  <si>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</si>
  <si>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</si>
  <si>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</si>
  <si>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</si>
  <si>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</si>
  <si>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</si>
  <si>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</si>
  <si>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</si>
  <si>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</si>
  <si>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</si>
  <si>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</si>
  <si>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</si>
  <si>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</si>
  <si>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</si>
  <si>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</si>
  <si>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</si>
  <si>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</si>
  <si>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</si>
  <si>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</si>
  <si>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</si>
  <si>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</si>
  <si>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</si>
  <si>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</si>
  <si>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</si>
  <si>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</si>
  <si>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</si>
  <si>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</si>
  <si>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</si>
  <si>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</si>
  <si>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</si>
  <si>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</si>
  <si>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</si>
  <si>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</si>
  <si>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</si>
  <si>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</si>
  <si>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</si>
  <si>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</si>
  <si>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</si>
  <si>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</si>
  <si>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</si>
  <si>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</si>
  <si>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</si>
  <si>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</si>
  <si>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</si>
  <si>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</si>
  <si>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</si>
  <si>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</si>
  <si>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</si>
  <si>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</si>
  <si>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</si>
  <si>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</si>
  <si>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</si>
  <si>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</si>
  <si>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</si>
  <si>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</si>
  <si>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</si>
  <si>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</si>
  <si>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</si>
  <si>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</si>
  <si>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</si>
  <si>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</si>
  <si>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</si>
  <si>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</si>
  <si>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</si>
  <si>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</si>
  <si>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</si>
  <si>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</si>
  <si>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</si>
  <si>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</si>
  <si>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</si>
  <si>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</si>
  <si>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</si>
  <si>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</si>
  <si>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</si>
  <si>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</si>
  <si>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</si>
  <si>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</si>
  <si>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</si>
  <si>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</si>
  <si>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</si>
  <si>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</si>
  <si>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</si>
  <si>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</si>
  <si>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</si>
  <si>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</si>
  <si>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</si>
  <si>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</si>
  <si>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</si>
  <si>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</si>
  <si>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</si>
  <si>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</si>
  <si>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</si>
  <si>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</si>
  <si>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</si>
  <si>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</si>
  <si>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</si>
  <si>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</si>
  <si>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</si>
  <si>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</si>
  <si>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</si>
  <si>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</si>
  <si>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</si>
  <si>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</si>
  <si>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</si>
  <si>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</si>
  <si>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</si>
  <si>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</si>
  <si>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</si>
  <si>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</si>
  <si>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</si>
  <si>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</si>
  <si>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</si>
  <si>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</si>
  <si>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</si>
  <si>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</si>
  <si>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</si>
  <si>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</si>
  <si>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</si>
  <si>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</si>
  <si>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</si>
  <si>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</si>
  <si>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</si>
  <si>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</si>
  <si>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</si>
  <si>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</si>
  <si>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</si>
  <si>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</si>
  <si>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</si>
  <si>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</si>
  <si>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</si>
  <si>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</si>
  <si>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</si>
  <si>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</si>
  <si>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</si>
  <si>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</si>
  <si>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</si>
  <si>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</si>
  <si>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</si>
  <si>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</si>
  <si>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</si>
  <si>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</si>
  <si>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</si>
  <si>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</si>
  <si>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</si>
  <si>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</si>
  <si>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</si>
  <si>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</si>
  <si>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</si>
  <si>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</si>
  <si>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</si>
  <si>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</si>
  <si>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</si>
  <si>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</si>
  <si>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</si>
  <si>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</si>
  <si>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</si>
  <si>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</si>
  <si>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</si>
  <si>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</si>
  <si>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</si>
  <si>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</si>
  <si>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</si>
  <si>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</si>
  <si>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</si>
  <si>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</si>
  <si>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</si>
  <si>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</si>
  <si>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</si>
  <si>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</si>
  <si>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</si>
  <si>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</si>
  <si>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</si>
  <si>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</si>
  <si>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</si>
  <si>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</si>
  <si>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</si>
  <si>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</si>
  <si>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</si>
  <si>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</si>
  <si>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</si>
  <si>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</si>
  <si>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</si>
  <si>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</si>
  <si>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</si>
  <si>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</si>
  <si>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</si>
  <si>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</si>
  <si>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</si>
  <si>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</si>
  <si>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</si>
  <si>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</si>
  <si>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</si>
  <si>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</si>
  <si>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</si>
  <si>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</si>
  <si>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</si>
  <si>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</si>
  <si>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</si>
  <si>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</si>
  <si>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</si>
  <si>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</si>
  <si>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</si>
  <si>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</si>
  <si>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</si>
  <si>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</si>
  <si>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</si>
  <si>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</si>
  <si>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</si>
  <si>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</si>
  <si>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</si>
  <si>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</si>
  <si>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</si>
  <si>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</si>
  <si>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</si>
  <si>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</si>
  <si>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</si>
  <si>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</si>
  <si>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</si>
  <si>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</si>
  <si>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</si>
  <si>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</si>
  <si>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</si>
  <si>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</si>
  <si>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</si>
  <si>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</si>
  <si>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</si>
  <si>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</si>
  <si>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</si>
  <si>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</si>
  <si>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</si>
  <si>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</si>
  <si>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</si>
  <si>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</si>
  <si>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</si>
  <si>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</si>
  <si>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</si>
  <si>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</si>
  <si>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</si>
  <si>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</si>
  <si>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</si>
  <si>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</si>
  <si>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</si>
  <si>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</si>
  <si>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</si>
  <si>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</si>
  <si>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</si>
  <si>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</si>
  <si>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</si>
  <si>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</si>
  <si>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</si>
  <si>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</si>
  <si>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</si>
  <si>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</si>
  <si>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</si>
  <si>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</si>
  <si>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</si>
  <si>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</si>
  <si>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</si>
  <si>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</si>
  <si>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</si>
  <si>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</si>
  <si>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</si>
  <si>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</si>
  <si>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</si>
  <si>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</si>
  <si>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</si>
  <si>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</si>
  <si>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</si>
  <si>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</si>
  <si>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</si>
  <si>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</si>
  <si>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</si>
  <si>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</si>
  <si>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</si>
  <si>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</si>
  <si>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</si>
  <si>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</si>
  <si>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</si>
  <si>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</si>
  <si>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</si>
  <si>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</si>
  <si>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</si>
  <si>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</si>
  <si>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</si>
  <si>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</si>
  <si>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</si>
  <si>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</si>
  <si>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</si>
  <si>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</si>
  <si>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</si>
  <si>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</si>
  <si>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</si>
  <si>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</si>
  <si>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</si>
  <si>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</si>
  <si>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</si>
  <si>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</si>
  <si>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</si>
  <si>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</si>
  <si>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</si>
  <si>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</si>
  <si>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</si>
  <si>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</si>
  <si>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</si>
  <si>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</si>
  <si>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</si>
  <si>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</si>
  <si>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</si>
  <si>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</si>
  <si>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</si>
  <si>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</si>
  <si>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</si>
  <si>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</si>
  <si>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</si>
  <si>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</si>
  <si>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</si>
  <si>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</si>
  <si>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</si>
  <si>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</si>
  <si>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</si>
  <si>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</si>
  <si>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</si>
  <si>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</si>
  <si>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</si>
  <si>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</si>
  <si>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</si>
  <si>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</si>
  <si>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</si>
  <si>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</si>
  <si>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</si>
  <si>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</si>
  <si>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</si>
  <si>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</si>
  <si>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</si>
  <si>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</si>
  <si>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</si>
  <si>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</si>
  <si>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</si>
  <si>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</si>
  <si>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</si>
  <si>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</si>
  <si>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</si>
  <si>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</si>
  <si>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</si>
  <si>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</si>
  <si>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</si>
  <si>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</si>
  <si>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</si>
  <si>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</si>
  <si>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</si>
  <si>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</si>
  <si>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</si>
  <si>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</si>
  <si>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</si>
  <si>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</si>
  <si>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</si>
  <si>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</si>
  <si>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</si>
  <si>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</si>
  <si>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</si>
  <si>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</si>
  <si>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</si>
  <si>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</si>
  <si>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</si>
  <si>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</si>
  <si>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</si>
  <si>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</si>
  <si>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</si>
  <si>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</si>
  <si>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</si>
  <si>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</si>
  <si>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</si>
  <si>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</si>
  <si>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</si>
  <si>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</si>
  <si>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</si>
  <si>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</si>
  <si>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</si>
  <si>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</si>
  <si>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</si>
  <si>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</si>
  <si>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</si>
  <si>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</si>
  <si>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</si>
  <si>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</si>
  <si>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</si>
  <si>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</si>
  <si>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</si>
  <si>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</si>
  <si>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</si>
  <si>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</si>
  <si>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</si>
  <si>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</si>
  <si>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</si>
  <si>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</si>
  <si>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</si>
  <si>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</si>
  <si>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</si>
  <si>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</si>
  <si>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</si>
  <si>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</si>
  <si>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</si>
  <si>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</si>
  <si>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</si>
  <si>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</si>
  <si>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</si>
  <si>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</si>
  <si>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</si>
  <si>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</si>
  <si>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</si>
  <si>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</si>
  <si>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</si>
  <si>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</si>
  <si>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</si>
  <si>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</si>
  <si>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</si>
  <si>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</si>
  <si>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</si>
  <si>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</si>
  <si>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</si>
  <si>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</si>
  <si>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</si>
  <si>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</si>
  <si>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</si>
  <si>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</si>
  <si>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</si>
  <si>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</si>
  <si>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</si>
  <si>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</si>
  <si>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</si>
  <si>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</si>
  <si>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</si>
  <si>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</si>
  <si>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</si>
  <si>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</si>
  <si>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</si>
  <si>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</si>
  <si>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</si>
  <si>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</si>
  <si>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</si>
  <si>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</si>
  <si>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</si>
  <si>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</si>
  <si>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</si>
  <si>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</si>
  <si>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</si>
  <si>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</si>
  <si>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</si>
  <si>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</si>
  <si>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</si>
  <si>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</si>
  <si>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</si>
  <si>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</si>
  <si>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</si>
  <si>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</si>
  <si>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</si>
  <si>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</si>
  <si>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</si>
  <si>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</si>
  <si>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</si>
  <si>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</si>
  <si>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</si>
  <si>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</si>
  <si>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</si>
  <si>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</si>
  <si>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</si>
  <si>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</si>
  <si>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</si>
  <si>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</si>
  <si>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</si>
  <si>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</si>
  <si>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</si>
  <si>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</si>
  <si>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</si>
  <si>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</si>
  <si>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</si>
  <si>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</si>
  <si>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</si>
  <si>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</si>
  <si>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</si>
  <si>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</si>
  <si>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</si>
  <si>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</si>
  <si>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</si>
  <si>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</si>
  <si>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</si>
  <si>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</si>
  <si>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</si>
  <si>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</si>
  <si>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</si>
  <si>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</si>
  <si>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</si>
  <si>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</si>
  <si>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</si>
  <si>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</si>
  <si>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</si>
  <si>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</si>
  <si>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</si>
  <si>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</si>
  <si>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</si>
  <si>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</si>
  <si>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</si>
  <si>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</si>
  <si>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</si>
  <si>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</si>
  <si>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</si>
  <si>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</si>
  <si>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</si>
  <si>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</si>
  <si>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</si>
  <si>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</si>
  <si>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</si>
  <si>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</si>
  <si>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</si>
  <si>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</si>
  <si>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</si>
  <si>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</si>
  <si>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</si>
  <si>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</si>
  <si>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</si>
  <si>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</si>
  <si>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</si>
  <si>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</si>
  <si>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</si>
  <si>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</si>
  <si>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</si>
  <si>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</si>
  <si>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</si>
  <si>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</si>
  <si>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</si>
  <si>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</si>
  <si>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</si>
  <si>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</si>
  <si>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</si>
  <si>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</si>
  <si>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</si>
  <si>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</si>
  <si>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</si>
  <si>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</si>
  <si>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</si>
  <si>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</si>
  <si>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</si>
  <si>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</si>
  <si>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</si>
  <si>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</si>
  <si>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</si>
  <si>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</si>
  <si>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</si>
  <si>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</si>
  <si>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</si>
  <si>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</si>
  <si>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</si>
  <si>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</si>
  <si>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</si>
  <si>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</si>
  <si>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</si>
  <si>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</si>
  <si>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</si>
  <si>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</si>
  <si>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</si>
  <si>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</si>
  <si>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</si>
  <si>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</si>
  <si>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</si>
  <si>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</si>
  <si>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</si>
  <si>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</si>
  <si>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</si>
  <si>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</si>
  <si>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</si>
  <si>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</si>
  <si>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</si>
  <si>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</si>
  <si>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</si>
  <si>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</si>
  <si>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</si>
  <si>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</si>
  <si>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</si>
  <si>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</si>
  <si>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</si>
  <si>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</si>
  <si>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</si>
  <si>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</si>
  <si>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</si>
  <si>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</si>
  <si>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</si>
  <si>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</si>
  <si>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</si>
  <si>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</si>
  <si>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</si>
  <si>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</si>
  <si>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</si>
  <si>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</si>
  <si>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</si>
  <si>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</si>
  <si>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</si>
  <si>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</si>
  <si>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</si>
  <si>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</si>
  <si>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</si>
  <si>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</si>
  <si>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</si>
  <si>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</si>
  <si>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</si>
  <si>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</si>
  <si>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</si>
  <si>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</si>
  <si>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</si>
  <si>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</si>
  <si>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</si>
  <si>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</si>
  <si>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</si>
  <si>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</si>
  <si>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</si>
  <si>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</si>
  <si>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</si>
  <si>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</si>
  <si>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</si>
  <si>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</si>
  <si>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</si>
  <si>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</si>
  <si>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</si>
  <si>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</si>
  <si>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</si>
  <si>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</si>
  <si>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</si>
  <si>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</si>
  <si>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</si>
  <si>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</si>
  <si>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</si>
  <si>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</si>
  <si>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</si>
  <si>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</si>
  <si>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</si>
  <si>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</si>
  <si>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</si>
  <si>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</si>
  <si>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</si>
  <si>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</si>
  <si>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</si>
  <si>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</si>
  <si>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</si>
  <si>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</si>
  <si>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</si>
  <si>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</si>
  <si>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</si>
  <si>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</si>
  <si>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</si>
  <si>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</si>
  <si>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</si>
  <si>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</si>
  <si>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</si>
  <si>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</si>
  <si>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</si>
  <si>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</si>
  <si>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</si>
  <si>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</si>
  <si>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</si>
  <si>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</si>
  <si>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</si>
  <si>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</si>
  <si>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</si>
  <si>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</si>
  <si>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</si>
  <si>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</si>
  <si>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</si>
  <si>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</si>
  <si>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</si>
  <si>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</si>
  <si>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</si>
  <si>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</si>
  <si>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</si>
  <si>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</si>
  <si>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</si>
  <si>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</si>
  <si>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</si>
  <si>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</si>
  <si>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</si>
  <si>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</si>
  <si>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</si>
  <si>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</si>
  <si>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</si>
  <si>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</si>
  <si>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</si>
  <si>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</si>
  <si>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</si>
  <si>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</si>
  <si>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</si>
  <si>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</si>
  <si>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</si>
  <si>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</si>
  <si>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</si>
  <si>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</si>
  <si>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</si>
  <si>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</si>
  <si>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</si>
  <si>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</si>
  <si>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</si>
  <si>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</si>
  <si>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</si>
  <si>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</si>
  <si>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</si>
  <si>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</si>
  <si>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</si>
  <si>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</si>
  <si>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</si>
  <si>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</si>
  <si>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</si>
  <si>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</si>
  <si>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</si>
  <si>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</si>
  <si>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</si>
  <si>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</si>
  <si>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</si>
  <si>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</si>
  <si>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</si>
  <si>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</si>
  <si>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</si>
  <si>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</si>
  <si>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</si>
  <si>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</si>
  <si>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</si>
  <si>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</si>
  <si>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</si>
  <si>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</si>
  <si>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</si>
  <si>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</si>
  <si>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</si>
  <si>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</si>
  <si>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</si>
  <si>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</si>
  <si>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</si>
  <si>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</si>
  <si>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</si>
  <si>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</si>
  <si>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</si>
  <si>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</si>
  <si>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</si>
  <si>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</si>
  <si>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</si>
  <si>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</si>
  <si>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</si>
  <si>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</si>
  <si>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</si>
  <si>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</si>
  <si>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</si>
  <si>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</si>
  <si>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</si>
  <si>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</si>
  <si>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</si>
  <si>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</si>
  <si>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</si>
  <si>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</si>
  <si>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</si>
  <si>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</si>
  <si>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</si>
  <si>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</si>
  <si>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</si>
  <si>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</si>
  <si>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</si>
  <si>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</si>
  <si>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</si>
  <si>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</si>
  <si>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</si>
  <si>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</si>
  <si>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</si>
  <si>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</si>
  <si>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</si>
  <si>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</si>
  <si>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</si>
  <si>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</si>
  <si>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</si>
  <si>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</si>
  <si>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</si>
  <si>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</si>
  <si>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</si>
  <si>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</si>
  <si>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</si>
  <si>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</si>
  <si>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</si>
  <si>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</si>
  <si>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</si>
  <si>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</si>
  <si>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</si>
  <si>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</si>
  <si>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</si>
  <si>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</si>
  <si>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</si>
  <si>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</si>
  <si>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</si>
  <si>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</si>
  <si>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</si>
  <si>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</si>
  <si>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</si>
  <si>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</si>
  <si>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</si>
  <si>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</si>
  <si>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</si>
  <si>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</si>
  <si>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</si>
  <si>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</si>
  <si>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</si>
  <si>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</si>
  <si>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</si>
  <si>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</si>
  <si>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</si>
  <si>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</si>
  <si>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</si>
  <si>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</si>
  <si>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</si>
  <si>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</si>
  <si>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</si>
  <si>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</si>
  <si>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</si>
  <si>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</si>
  <si>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</si>
  <si>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</si>
  <si>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</si>
  <si>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</si>
  <si>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</si>
  <si>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</si>
  <si>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</si>
  <si>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</si>
  <si>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</si>
  <si>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</si>
  <si>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</si>
  <si>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</si>
  <si>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</si>
  <si>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</si>
  <si>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</si>
  <si>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</si>
  <si>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</si>
  <si>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</si>
  <si>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</si>
  <si>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</si>
  <si>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</si>
  <si>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</si>
  <si>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</si>
  <si>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</si>
  <si>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</si>
  <si>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</si>
  <si>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</si>
  <si>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</si>
  <si>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</si>
  <si>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</si>
  <si>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</si>
  <si>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</si>
  <si>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</si>
  <si>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</si>
  <si>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</si>
  <si>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</si>
  <si>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</si>
  <si>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</si>
  <si>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</si>
  <si>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</si>
  <si>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</si>
  <si>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</si>
  <si>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</si>
  <si>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</si>
  <si>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</si>
  <si>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</si>
  <si>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</si>
  <si>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</si>
  <si>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</si>
  <si>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</si>
  <si>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</si>
  <si>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</si>
  <si>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</si>
  <si>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</si>
  <si>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</si>
  <si>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</si>
  <si>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</si>
  <si>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</si>
  <si>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</si>
  <si>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</si>
  <si>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</si>
  <si>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</si>
  <si>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</si>
  <si>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</si>
  <si>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</si>
  <si>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</si>
  <si>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</si>
  <si>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</si>
  <si>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</si>
  <si>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</si>
  <si>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</si>
  <si>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</si>
  <si>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</si>
  <si>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</si>
  <si>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</si>
  <si>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</si>
  <si>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</si>
  <si>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</si>
  <si>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</si>
  <si>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</si>
  <si>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</si>
  <si>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</si>
  <si>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</si>
  <si>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</si>
  <si>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</si>
  <si>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</si>
  <si>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</si>
  <si>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</si>
  <si>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</si>
  <si>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</si>
  <si>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</si>
  <si>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</si>
  <si>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</si>
  <si>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</si>
  <si>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</si>
  <si>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</si>
  <si>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</si>
  <si>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</si>
  <si>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</si>
  <si>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</si>
  <si>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</si>
  <si>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</si>
  <si>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</si>
  <si>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</si>
  <si>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</si>
  <si>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</si>
  <si>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</si>
  <si>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</si>
  <si>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</si>
  <si>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</si>
  <si>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</si>
  <si>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</si>
  <si>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</si>
  <si>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</si>
  <si>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</si>
  <si>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</si>
  <si>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</si>
  <si>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</si>
  <si>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</si>
  <si>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</si>
  <si>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</si>
  <si>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</si>
  <si>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</si>
  <si>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</si>
  <si>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</si>
  <si>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</si>
  <si>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</si>
  <si>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</si>
  <si>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</si>
  <si>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</si>
  <si>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</si>
  <si>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</si>
  <si>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</si>
  <si>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</si>
  <si>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</si>
  <si>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</si>
  <si>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</si>
  <si>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</si>
  <si>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</si>
  <si>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</si>
  <si>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</si>
  <si>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</si>
  <si>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</si>
  <si>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</si>
  <si>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</si>
  <si>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</si>
  <si>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</si>
  <si>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</si>
  <si>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</si>
  <si>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</si>
  <si>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</si>
  <si>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</si>
  <si>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</si>
  <si>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</si>
  <si>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</si>
  <si>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</si>
  <si>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</si>
  <si>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</si>
  <si>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</si>
  <si>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</si>
  <si>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</si>
  <si>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</si>
  <si>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</si>
  <si>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</si>
  <si>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</si>
  <si>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</si>
  <si>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</si>
  <si>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</si>
  <si>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</si>
  <si>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</si>
  <si>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</si>
  <si>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</si>
  <si>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</si>
  <si>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</si>
  <si>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</si>
  <si>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</si>
  <si>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</si>
  <si>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</si>
  <si>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</si>
  <si>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</si>
  <si>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</si>
  <si>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</si>
  <si>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</si>
  <si>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</si>
  <si>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</si>
  <si>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</si>
  <si>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</si>
  <si>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</si>
  <si>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</si>
  <si>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</si>
  <si>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</si>
  <si>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</si>
  <si>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</si>
  <si>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</si>
  <si>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</si>
  <si>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</si>
  <si>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</si>
  <si>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</si>
  <si>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</si>
  <si>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</si>
  <si>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</si>
  <si>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</si>
  <si>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</si>
  <si>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</si>
  <si>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</si>
  <si>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</si>
  <si>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</si>
  <si>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</si>
  <si>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</si>
  <si>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</si>
  <si>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</si>
  <si>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</si>
  <si>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</si>
  <si>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</si>
  <si>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</si>
  <si>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</si>
  <si>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</si>
  <si>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</si>
  <si>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</si>
  <si>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</si>
  <si>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</si>
  <si>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</si>
  <si>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</si>
  <si>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</si>
  <si>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</si>
  <si>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</si>
  <si>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</si>
  <si>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</si>
  <si>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</si>
  <si>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</si>
  <si>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</si>
  <si>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</si>
  <si>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</si>
  <si>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</si>
  <si>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</si>
  <si>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</si>
  <si>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</si>
  <si>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</si>
  <si>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</si>
  <si>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</si>
  <si>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</si>
  <si>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</si>
  <si>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</si>
  <si>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</si>
  <si>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</si>
  <si>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</si>
  <si>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</si>
  <si>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</si>
  <si>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</si>
  <si>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</si>
  <si>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</si>
  <si>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</si>
  <si>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</si>
  <si>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</si>
  <si>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</si>
  <si>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</si>
  <si>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</si>
  <si>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</si>
  <si>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</si>
  <si>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</si>
  <si>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</si>
  <si>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</si>
  <si>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</si>
  <si>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</si>
  <si>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</si>
  <si>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</si>
  <si>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</si>
  <si>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</si>
  <si>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</si>
  <si>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</si>
  <si>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</si>
  <si>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</si>
  <si>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</si>
  <si>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</si>
  <si>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</si>
  <si>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</si>
  <si>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</si>
  <si>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</si>
  <si>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</si>
  <si>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</si>
  <si>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</si>
  <si>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</si>
  <si>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</si>
  <si>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</si>
  <si>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</si>
  <si>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</si>
  <si>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</si>
  <si>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</si>
  <si>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</si>
  <si>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</si>
  <si>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</si>
  <si>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</si>
  <si>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</si>
  <si>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</si>
  <si>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</si>
  <si>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</si>
  <si>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</si>
  <si>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</si>
  <si>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</si>
  <si>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</si>
  <si>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</si>
  <si>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</si>
  <si>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</si>
  <si>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</si>
  <si>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</si>
  <si>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</si>
  <si>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</si>
  <si>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</si>
  <si>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</si>
  <si>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</si>
  <si>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</si>
  <si>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</si>
  <si>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</si>
  <si>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</si>
  <si>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</si>
  <si>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</si>
  <si>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</si>
  <si>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</si>
  <si>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</si>
  <si>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</si>
  <si>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</si>
  <si>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</si>
  <si>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</si>
  <si>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</si>
  <si>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</si>
  <si>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</si>
  <si>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</si>
  <si>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</si>
  <si>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</si>
  <si>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</si>
  <si>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</si>
  <si>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</si>
  <si>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</si>
  <si>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</si>
  <si>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</si>
  <si>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</si>
  <si>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</si>
  <si>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</si>
  <si>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</si>
  <si>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</si>
  <si>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</si>
  <si>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</si>
  <si>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</si>
  <si>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</si>
  <si>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</si>
  <si>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</si>
  <si>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</si>
  <si>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</si>
  <si>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</si>
  <si>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</si>
  <si>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</si>
  <si>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</si>
  <si>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</si>
  <si>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</si>
  <si>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</si>
  <si>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</si>
  <si>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</si>
  <si>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</si>
  <si>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</si>
  <si>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</si>
  <si>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</si>
  <si>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</si>
  <si>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</si>
  <si>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</si>
  <si>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</si>
  <si>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</si>
  <si>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</si>
  <si>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</si>
  <si>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</si>
  <si>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</si>
  <si>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</si>
  <si>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</si>
  <si>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</si>
  <si>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</si>
  <si>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</si>
  <si>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</si>
  <si>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</si>
  <si>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</si>
  <si>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</si>
  <si>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</si>
  <si>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</si>
  <si>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</si>
  <si>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</si>
  <si>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</si>
  <si>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</si>
  <si>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</si>
  <si>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</si>
  <si>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</si>
  <si>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</si>
  <si>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</si>
  <si>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</si>
  <si>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</si>
  <si>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</si>
  <si>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</si>
  <si>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</si>
  <si>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</si>
  <si>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</si>
  <si>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</si>
  <si>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</si>
  <si>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</si>
  <si>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</si>
  <si>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</si>
  <si>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</si>
  <si>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</si>
  <si>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</si>
  <si>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</si>
  <si>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</si>
  <si>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</si>
  <si>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</si>
  <si>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</si>
  <si>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</si>
  <si>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</si>
  <si>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</si>
  <si>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</si>
  <si>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</si>
  <si>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</si>
  <si>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</si>
  <si>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</si>
  <si>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</si>
  <si>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</si>
  <si>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</si>
  <si>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</si>
  <si>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</si>
  <si>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</si>
  <si>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</si>
  <si>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</si>
  <si>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</si>
  <si>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</si>
  <si>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</si>
  <si>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</si>
  <si>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</si>
  <si>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</si>
  <si>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</si>
  <si>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</si>
  <si>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</si>
  <si>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</si>
  <si>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</si>
  <si>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</si>
  <si>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</si>
  <si>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</si>
  <si>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</si>
  <si>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</si>
  <si>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</si>
  <si>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</si>
  <si>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</si>
  <si>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</si>
  <si>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</si>
  <si>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</si>
  <si>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</si>
  <si>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</si>
  <si>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</si>
  <si>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</si>
  <si>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</si>
  <si>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</si>
  <si>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</si>
  <si>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</si>
  <si>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</si>
  <si>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</si>
  <si>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</si>
  <si>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</si>
  <si>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</si>
  <si>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</si>
  <si>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</si>
  <si>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</si>
  <si>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</si>
  <si>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</si>
  <si>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</si>
  <si>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</si>
  <si>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</si>
  <si>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</si>
  <si>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</si>
  <si>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</si>
  <si>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</si>
  <si>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</si>
  <si>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</si>
  <si>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</si>
  <si>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</si>
  <si>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</si>
  <si>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</si>
  <si>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</si>
  <si>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</si>
  <si>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</si>
  <si>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</si>
  <si>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</si>
  <si>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</si>
  <si>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</si>
  <si>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</si>
  <si>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</si>
  <si>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</si>
  <si>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</si>
  <si>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</si>
  <si>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</si>
  <si>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</si>
  <si>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</si>
  <si>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</si>
  <si>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</si>
  <si>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</si>
  <si>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</si>
  <si>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</si>
  <si>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</si>
  <si>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</si>
  <si>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</si>
  <si>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</si>
  <si>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</si>
  <si>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</si>
  <si>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</si>
  <si>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</si>
  <si>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</si>
  <si>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</si>
  <si>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</si>
  <si>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</si>
  <si>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</si>
  <si>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</si>
  <si>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</si>
  <si>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</si>
  <si>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</si>
  <si>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</si>
  <si>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</si>
  <si>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</si>
  <si>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</si>
  <si>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</si>
  <si>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</si>
  <si>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</si>
  <si>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</si>
  <si>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</si>
  <si>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</si>
  <si>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</si>
  <si>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</si>
  <si>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</si>
  <si>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</si>
  <si>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</si>
  <si>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</si>
  <si>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</si>
  <si>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</si>
  <si>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</si>
  <si>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</si>
  <si>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</si>
  <si>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</si>
  <si>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</si>
  <si>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</si>
  <si>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</si>
  <si>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</si>
  <si>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</si>
  <si>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</si>
  <si>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</si>
  <si>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</si>
  <si>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</si>
  <si>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</si>
  <si>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</si>
  <si>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</si>
  <si>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</si>
  <si>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</si>
  <si>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</si>
  <si>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</si>
  <si>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</si>
  <si>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</si>
  <si>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</si>
  <si>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</si>
  <si>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</si>
  <si>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</si>
  <si>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</si>
  <si>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</si>
  <si>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</si>
  <si>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</si>
  <si>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</si>
  <si>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</si>
  <si>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</si>
  <si>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</si>
  <si>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</si>
  <si>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</si>
  <si>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</si>
  <si>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</si>
  <si>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</si>
  <si>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</si>
  <si>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</si>
  <si>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</si>
  <si>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</si>
  <si>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</si>
  <si>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</si>
  <si>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</si>
  <si>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</si>
  <si>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</si>
  <si>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</si>
  <si>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</si>
  <si>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</si>
  <si>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</si>
  <si>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</si>
  <si>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</si>
  <si>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</si>
  <si>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</si>
  <si>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</si>
  <si>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</si>
  <si>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</si>
  <si>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</si>
  <si>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</si>
  <si>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</si>
  <si>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</si>
  <si>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</si>
  <si>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</si>
  <si>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</si>
  <si>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</si>
  <si>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</si>
  <si>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</si>
  <si>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</si>
  <si>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</si>
  <si>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</si>
  <si>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</si>
  <si>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</si>
  <si>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</si>
  <si>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</si>
  <si>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</si>
  <si>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</si>
  <si>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</si>
  <si>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</si>
  <si>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</si>
  <si>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</si>
  <si>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</si>
  <si>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</si>
  <si>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</si>
  <si>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</si>
  <si>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</si>
  <si>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</si>
  <si>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</si>
  <si>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</si>
  <si>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</si>
  <si>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</si>
  <si>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</si>
  <si>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</si>
  <si>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</si>
  <si>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</si>
  <si>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</si>
  <si>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</si>
  <si>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</si>
  <si>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</si>
  <si>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</si>
  <si>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</si>
  <si>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</si>
  <si>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</si>
  <si>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</si>
  <si>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</si>
  <si>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</si>
  <si>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</si>
  <si>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</si>
  <si>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</si>
  <si>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</si>
  <si>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</si>
  <si>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</si>
  <si>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</si>
  <si>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</si>
  <si>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</si>
  <si>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</si>
  <si>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</si>
  <si>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</si>
  <si>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</si>
  <si>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</si>
  <si>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</si>
  <si>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</si>
  <si>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</si>
  <si>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</si>
  <si>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</si>
  <si>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</si>
  <si>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</si>
  <si>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</si>
  <si>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</si>
  <si>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</si>
  <si>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</si>
  <si>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</si>
  <si>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</si>
  <si>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</si>
  <si>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</si>
  <si>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</si>
  <si>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</si>
  <si>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</si>
  <si>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</si>
  <si>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</si>
  <si>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</si>
  <si>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</si>
  <si>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</si>
  <si>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</si>
  <si>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</si>
  <si>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</si>
  <si>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</si>
  <si>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</si>
  <si>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</si>
  <si>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</si>
  <si>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</si>
  <si>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</si>
  <si>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</si>
  <si>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</si>
  <si>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</si>
  <si>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</si>
  <si>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</si>
  <si>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</si>
  <si>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</si>
  <si>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</si>
  <si>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</si>
  <si>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</si>
  <si>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</si>
  <si>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</si>
  <si>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</si>
  <si>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</si>
  <si>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</si>
  <si>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</si>
  <si>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</si>
  <si>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</si>
  <si>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</si>
  <si>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</si>
  <si>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</si>
  <si>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</si>
  <si>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</si>
  <si>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</si>
  <si>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</si>
  <si>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</si>
  <si>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</si>
  <si>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</si>
  <si>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</si>
  <si>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</si>
  <si>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</si>
  <si>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</si>
  <si>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</si>
  <si>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</si>
  <si>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</si>
  <si>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</si>
  <si>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</si>
  <si>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</si>
  <si>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</si>
  <si>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</si>
  <si>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</si>
  <si>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</si>
  <si>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</si>
  <si>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</si>
  <si>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</si>
  <si>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</si>
  <si>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</si>
  <si>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</si>
  <si>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</si>
  <si>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</si>
  <si>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</si>
  <si>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</si>
  <si>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</si>
  <si>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</si>
  <si>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</si>
  <si>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</si>
  <si>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</si>
  <si>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</si>
  <si>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</si>
  <si>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</si>
  <si>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</si>
  <si>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</si>
  <si>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</si>
  <si>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</si>
  <si>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</si>
  <si>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</si>
  <si>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</si>
  <si>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</si>
  <si>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</si>
  <si>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</si>
  <si>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</si>
  <si>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</si>
  <si>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</si>
  <si>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</si>
  <si>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</si>
  <si>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</si>
  <si>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</si>
  <si>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</si>
  <si>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</si>
  <si>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</si>
  <si>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</si>
  <si>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</si>
  <si>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</si>
  <si>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</si>
  <si>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</si>
  <si>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</si>
  <si>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</si>
  <si>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</si>
  <si>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</si>
  <si>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</si>
  <si>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</si>
  <si>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</si>
  <si>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</si>
  <si>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</si>
  <si>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</si>
  <si>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</si>
  <si>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</si>
  <si>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</si>
  <si>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</si>
  <si>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</si>
  <si>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</si>
  <si>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</si>
  <si>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</si>
  <si>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</si>
  <si>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</si>
  <si>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</si>
  <si>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</si>
  <si>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</si>
  <si>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</si>
  <si>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</si>
  <si>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</si>
  <si>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</si>
  <si>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</si>
  <si>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</si>
  <si>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</si>
  <si>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</si>
  <si>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</si>
  <si>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</si>
  <si>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</si>
  <si>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</si>
  <si>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</si>
  <si>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</si>
  <si>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</si>
  <si>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</si>
  <si>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</si>
  <si>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</si>
  <si>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</si>
  <si>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</si>
  <si>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</si>
  <si>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</si>
  <si>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</si>
  <si>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</si>
  <si>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</si>
  <si>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</si>
  <si>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</si>
  <si>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</si>
  <si>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</si>
  <si>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</si>
  <si>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</si>
  <si>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</si>
  <si>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</si>
  <si>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</si>
  <si>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</si>
  <si>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</si>
  <si>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</si>
  <si>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</si>
  <si>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</si>
  <si>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</si>
  <si>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</si>
  <si>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</si>
  <si>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</si>
  <si>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</si>
  <si>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</si>
  <si>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</si>
  <si>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</si>
  <si>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</si>
  <si>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</si>
  <si>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</si>
  <si>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</si>
  <si>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</si>
  <si>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</si>
  <si>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</si>
  <si>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</si>
  <si>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</si>
  <si>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</si>
  <si>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</si>
  <si>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</si>
  <si>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</si>
  <si>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</si>
  <si>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</si>
  <si>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</si>
  <si>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</si>
  <si>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</si>
  <si>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</si>
  <si>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</si>
  <si>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</si>
  <si>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</si>
  <si>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</si>
  <si>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</si>
  <si>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</si>
  <si>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</si>
  <si>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</si>
  <si>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</si>
  <si>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</si>
  <si>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</si>
  <si>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</si>
  <si>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</si>
  <si>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</si>
  <si>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</si>
  <si>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</si>
  <si>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</si>
  <si>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</si>
  <si>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</si>
  <si>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</si>
  <si>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</si>
  <si>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</si>
  <si>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</si>
  <si>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</si>
  <si>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</si>
  <si>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</si>
  <si>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</si>
  <si>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</si>
  <si>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</si>
  <si>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</si>
  <si>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</si>
  <si>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</si>
  <si>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</si>
  <si>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</si>
  <si>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</si>
  <si>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</si>
  <si>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</si>
  <si>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</si>
  <si>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</si>
  <si>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</si>
  <si>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</si>
  <si>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</si>
  <si>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</si>
  <si>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</si>
  <si>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</si>
  <si>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</si>
  <si>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</si>
  <si>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</si>
  <si>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</si>
  <si>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</si>
  <si>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</si>
  <si>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</si>
  <si>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</si>
  <si>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</si>
  <si>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</si>
  <si>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</si>
  <si>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</si>
  <si>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</si>
  <si>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</si>
  <si>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</si>
  <si>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</si>
  <si>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</si>
  <si>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</si>
  <si>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</si>
  <si>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</si>
  <si>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</si>
  <si>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</si>
  <si>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</si>
  <si>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</si>
  <si>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</si>
  <si>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</si>
  <si>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</si>
  <si>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</si>
  <si>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</si>
  <si>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</si>
  <si>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</si>
  <si>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</si>
  <si>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</si>
  <si>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</si>
  <si>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</si>
  <si>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</si>
  <si>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</si>
  <si>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</si>
  <si>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</si>
  <si>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</si>
  <si>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</si>
  <si>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</si>
  <si>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</si>
  <si>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</si>
  <si>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</si>
  <si>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</si>
  <si>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</si>
  <si>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</si>
  <si>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</si>
  <si>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</si>
  <si>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</si>
  <si>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</si>
  <si>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</si>
  <si>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</si>
  <si>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</si>
  <si>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</si>
  <si>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</si>
  <si>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</si>
  <si>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</si>
  <si>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</si>
  <si>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</si>
  <si>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</si>
  <si>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</si>
  <si>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</si>
  <si>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</si>
  <si>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</si>
  <si>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</si>
  <si>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</si>
  <si>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</si>
  <si>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</si>
  <si>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</si>
  <si>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</si>
  <si>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</si>
  <si>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</si>
  <si>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</si>
  <si>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</si>
  <si>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</si>
  <si>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</si>
  <si>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</si>
  <si>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</si>
  <si>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</si>
  <si>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</si>
  <si>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</si>
  <si>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</si>
  <si>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</si>
  <si>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</si>
  <si>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</si>
  <si>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</si>
  <si>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</si>
  <si>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</si>
  <si>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</si>
  <si>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</si>
  <si>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</si>
  <si>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</si>
  <si>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</si>
  <si>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</si>
  <si>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</si>
  <si>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</si>
  <si>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</si>
  <si>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</si>
  <si>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</si>
  <si>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</si>
  <si>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</si>
  <si>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</si>
  <si>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</si>
  <si>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</si>
  <si>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</si>
  <si>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</si>
  <si>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</si>
  <si>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</si>
  <si>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</si>
  <si>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</si>
  <si>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</si>
  <si>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</si>
  <si>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</si>
  <si>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</si>
  <si>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</si>
  <si>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</si>
  <si>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</si>
  <si>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</si>
  <si>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</si>
  <si>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</si>
  <si>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</si>
  <si>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</si>
  <si>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</si>
  <si>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</si>
  <si>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</si>
  <si>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</si>
  <si>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</si>
  <si>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</si>
  <si>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</si>
  <si>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</si>
  <si>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</si>
  <si>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</si>
  <si>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</si>
  <si>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</si>
  <si>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</si>
  <si>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</si>
  <si>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</si>
  <si>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</si>
  <si>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</si>
  <si>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</si>
  <si>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</si>
  <si>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</si>
  <si>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</si>
  <si>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</si>
  <si>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</si>
  <si>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</si>
  <si>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</si>
  <si>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</si>
  <si>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</si>
  <si>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</si>
  <si>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</si>
  <si>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</si>
  <si>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</si>
  <si>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</si>
  <si>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</si>
  <si>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</si>
  <si>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</si>
  <si>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</si>
  <si>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</si>
  <si>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</si>
  <si>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</si>
  <si>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</si>
  <si>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</si>
  <si>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</si>
  <si>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</si>
  <si>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</si>
  <si>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</si>
  <si>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</si>
  <si>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</si>
  <si>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</si>
  <si>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</si>
  <si>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</si>
  <si>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</si>
  <si>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</si>
  <si>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</si>
  <si>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</si>
  <si>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</si>
  <si>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</si>
  <si>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</si>
  <si>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</si>
  <si>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</si>
  <si>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</si>
  <si>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</si>
  <si>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</si>
  <si>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</si>
  <si>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</si>
  <si>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</si>
  <si>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</si>
  <si>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</si>
  <si>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</si>
  <si>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</si>
  <si>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</si>
  <si>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</si>
  <si>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</si>
  <si>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</si>
  <si>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</si>
  <si>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</si>
  <si>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</si>
  <si>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</si>
  <si>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</si>
  <si>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</si>
  <si>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</si>
  <si>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</si>
  <si>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</si>
  <si>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</si>
  <si>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</si>
  <si>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</si>
  <si>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</si>
  <si>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</si>
  <si>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</si>
  <si>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</si>
  <si>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</si>
  <si>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</si>
  <si>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</si>
  <si>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</si>
  <si>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</si>
  <si>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</si>
  <si>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</si>
  <si>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</si>
  <si>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</si>
  <si>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</si>
  <si>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</si>
  <si>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</si>
  <si>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</si>
  <si>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</si>
  <si>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</si>
  <si>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</si>
  <si>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</si>
  <si>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</si>
  <si>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</si>
  <si>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</si>
  <si>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</si>
  <si>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</si>
  <si>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</si>
  <si>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</si>
  <si>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</si>
  <si>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</si>
  <si>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</si>
  <si>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</si>
  <si>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</si>
  <si>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</si>
  <si>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</si>
  <si>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</si>
  <si>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</si>
  <si>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</si>
  <si>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</si>
  <si>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</si>
  <si>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</si>
  <si>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</si>
  <si>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</si>
  <si>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</si>
  <si>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</si>
  <si>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</si>
  <si>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</si>
  <si>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</si>
  <si>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</si>
  <si>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</si>
  <si>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</si>
  <si>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</si>
  <si>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</si>
  <si>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</si>
  <si>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</si>
  <si>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</si>
  <si>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</si>
  <si>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</si>
  <si>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</si>
  <si>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</si>
  <si>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</si>
  <si>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</si>
  <si>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</si>
  <si>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</si>
  <si>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</si>
  <si>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</si>
  <si>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</si>
  <si>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</si>
  <si>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</si>
  <si>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</si>
  <si>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</si>
  <si>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</si>
  <si>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</si>
  <si>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</si>
  <si>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</si>
  <si>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</si>
  <si>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</si>
  <si>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</si>
  <si>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</si>
  <si>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</si>
  <si>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</si>
  <si>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</si>
  <si>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</si>
  <si>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</si>
  <si>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</si>
  <si>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</si>
  <si>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</si>
  <si>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</si>
  <si>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</si>
  <si>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</si>
  <si>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</si>
  <si>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</si>
  <si>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</si>
  <si>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</si>
  <si>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</si>
  <si>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</si>
  <si>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</si>
  <si>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</si>
  <si>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</si>
  <si>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</si>
  <si>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</si>
  <si>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</si>
  <si>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</si>
  <si>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</si>
  <si>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</si>
  <si>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</si>
  <si>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</si>
  <si>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</si>
  <si>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</si>
  <si>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</si>
  <si>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</si>
  <si>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</si>
  <si>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</si>
  <si>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</si>
  <si>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</si>
  <si>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</si>
  <si>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</si>
  <si>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</si>
  <si>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</si>
  <si>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</si>
  <si>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</si>
  <si>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</si>
  <si>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</si>
  <si>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</si>
  <si>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</si>
  <si>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</si>
  <si>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</si>
  <si>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</si>
  <si>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</si>
  <si>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</si>
  <si>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</si>
  <si>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</si>
  <si>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</si>
  <si>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</si>
  <si>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</si>
  <si>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</si>
  <si>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</si>
  <si>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</si>
  <si>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</si>
  <si>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</si>
  <si>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</si>
  <si>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</si>
  <si>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</si>
  <si>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</si>
  <si>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</si>
  <si>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</si>
  <si>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</si>
  <si>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</si>
  <si>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</si>
  <si>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</si>
  <si>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</si>
  <si>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</si>
  <si>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</si>
  <si>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</si>
  <si>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</si>
  <si>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</si>
  <si>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</si>
  <si>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</si>
  <si>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</si>
  <si>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</si>
  <si>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</si>
  <si>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</si>
  <si>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</si>
  <si>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</si>
  <si>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</si>
  <si>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</si>
  <si>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</si>
  <si>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</si>
  <si>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</si>
  <si>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</si>
  <si>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</si>
  <si>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</si>
  <si>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</si>
  <si>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</si>
  <si>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</si>
  <si>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</si>
  <si>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</si>
  <si>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</si>
  <si>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</si>
  <si>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</si>
  <si>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</si>
  <si>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</si>
  <si>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</si>
  <si>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</si>
  <si>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</si>
  <si>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</si>
  <si>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</si>
  <si>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</si>
  <si>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</si>
  <si>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</si>
  <si>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</si>
  <si>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</si>
  <si>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</si>
  <si>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</si>
  <si>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</si>
  <si>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</si>
  <si>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</si>
  <si>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</si>
  <si>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</si>
  <si>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</si>
  <si>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</si>
  <si>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</si>
  <si>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</si>
  <si>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</si>
  <si>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</si>
  <si>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</si>
  <si>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</si>
  <si>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</si>
  <si>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</si>
  <si>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</si>
  <si>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</si>
  <si>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</si>
  <si>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</si>
  <si>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</si>
  <si>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</si>
  <si>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</si>
  <si>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</si>
  <si>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</si>
  <si>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</si>
  <si>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</si>
  <si>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</si>
  <si>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</si>
  <si>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</si>
  <si>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</si>
  <si>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</si>
  <si>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</si>
  <si>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</si>
  <si>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</si>
  <si>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</si>
  <si>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</si>
  <si>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</si>
  <si>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</si>
  <si>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</si>
  <si>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</si>
  <si>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</si>
  <si>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</si>
  <si>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</si>
  <si>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</si>
  <si>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</si>
  <si>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</si>
  <si>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</si>
  <si>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</si>
  <si>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</si>
  <si>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</si>
  <si>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</si>
  <si>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</si>
  <si>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</si>
  <si>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</si>
  <si>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</si>
  <si>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</si>
  <si>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</si>
  <si>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</si>
  <si>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</si>
  <si>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</si>
  <si>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</si>
  <si>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</si>
  <si>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</si>
  <si>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</si>
  <si>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</si>
  <si>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</si>
  <si>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</si>
  <si>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</si>
  <si>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</si>
  <si>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</si>
  <si>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</si>
  <si>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</si>
  <si>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</si>
  <si>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</si>
  <si>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</si>
  <si>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</si>
  <si>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</si>
  <si>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</si>
  <si>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</si>
  <si>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</si>
  <si>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</si>
  <si>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</si>
  <si>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</si>
  <si>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</si>
  <si>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</si>
  <si>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</si>
  <si>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</si>
  <si>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</si>
  <si>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</si>
  <si>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</si>
  <si>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</si>
  <si>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</si>
  <si>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</si>
  <si>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</si>
  <si>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</si>
  <si>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</si>
  <si>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</si>
  <si>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</si>
  <si>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</si>
  <si>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</si>
  <si>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</si>
  <si>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</si>
  <si>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</si>
  <si>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</si>
  <si>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</si>
  <si>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</si>
  <si>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</si>
  <si>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</si>
  <si>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</si>
  <si>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</si>
  <si>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</si>
  <si>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</si>
  <si>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</si>
  <si>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</si>
  <si>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</si>
  <si>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</si>
  <si>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</si>
  <si>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</si>
  <si>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</si>
  <si>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</si>
  <si>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</si>
  <si>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</si>
  <si>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</si>
  <si>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</si>
  <si>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</si>
  <si>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</si>
  <si>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</si>
  <si>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</si>
  <si>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</si>
  <si>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</si>
  <si>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</si>
  <si>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</si>
  <si>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</si>
  <si>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</si>
  <si>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</si>
  <si>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</si>
  <si>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</si>
  <si>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</si>
  <si>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</si>
  <si>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</si>
  <si>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</si>
  <si>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</si>
  <si>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</si>
  <si>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</si>
  <si>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</si>
  <si>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</si>
  <si>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</si>
  <si>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</si>
  <si>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</si>
  <si>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</si>
  <si>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</si>
  <si>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</si>
  <si>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</si>
  <si>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</si>
  <si>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</si>
  <si>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</si>
  <si>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</si>
  <si>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</si>
  <si>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</si>
  <si>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</si>
  <si>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</si>
  <si>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</si>
  <si>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</si>
  <si>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</si>
  <si>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</si>
  <si>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</si>
  <si>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</si>
  <si>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</si>
  <si>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</si>
  <si>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</si>
  <si>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</si>
  <si>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</si>
  <si>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</si>
  <si>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</si>
  <si>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</si>
  <si>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</si>
  <si>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</si>
  <si>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</si>
  <si>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</si>
  <si>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</si>
  <si>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</si>
  <si>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</si>
  <si>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</si>
  <si>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</si>
  <si>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</si>
  <si>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</si>
  <si>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</si>
  <si>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</si>
  <si>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</si>
  <si>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</si>
  <si>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</si>
  <si>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</si>
  <si>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</si>
  <si>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</si>
  <si>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</si>
  <si>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</si>
  <si>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</si>
  <si>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</si>
  <si>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</si>
  <si>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</si>
  <si>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</si>
  <si>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</si>
  <si>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</si>
  <si>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</si>
  <si>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</si>
  <si>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</si>
  <si>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</si>
  <si>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</si>
  <si>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</si>
  <si>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</si>
  <si>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</si>
  <si>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</si>
  <si>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</si>
  <si>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</si>
  <si>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</si>
  <si>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</si>
  <si>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</si>
  <si>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</si>
  <si>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</si>
  <si>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</si>
  <si>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</si>
  <si>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</si>
  <si>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</si>
  <si>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</si>
  <si>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</si>
  <si>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</si>
  <si>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</si>
  <si>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</si>
  <si>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</si>
  <si>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</si>
  <si>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</si>
  <si>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</si>
  <si>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</si>
  <si>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</si>
  <si>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</si>
  <si>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</si>
  <si>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</si>
  <si>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</si>
  <si>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</si>
  <si>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</si>
  <si>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</si>
  <si>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</si>
  <si>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</si>
  <si>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</si>
  <si>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</si>
  <si>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</si>
  <si>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</si>
  <si>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</si>
  <si>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</si>
  <si>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</si>
  <si>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</si>
  <si>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</si>
  <si>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</si>
  <si>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</si>
  <si>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</si>
  <si>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</si>
  <si>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</si>
  <si>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</si>
  <si>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</si>
  <si>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</si>
  <si>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</si>
  <si>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</si>
  <si>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</si>
  <si>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</si>
  <si>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</si>
  <si>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</si>
  <si>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</si>
  <si>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</si>
  <si>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</si>
  <si>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</si>
  <si>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</si>
  <si>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</si>
  <si>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</si>
  <si>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</si>
  <si>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</si>
  <si>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</si>
  <si>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</si>
  <si>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</si>
  <si>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</si>
  <si>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</si>
  <si>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</si>
  <si>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</si>
  <si>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</si>
  <si>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</si>
  <si>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</si>
  <si>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</si>
  <si>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</si>
  <si>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</si>
  <si>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</si>
  <si>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</si>
  <si>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</si>
  <si>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</si>
  <si>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</si>
  <si>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</si>
  <si>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</si>
  <si>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</si>
  <si>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</si>
  <si>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</si>
  <si>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</si>
  <si>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</si>
  <si>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</si>
  <si>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</si>
  <si>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</si>
  <si>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</si>
  <si>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</si>
  <si>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</si>
  <si>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</si>
  <si>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</si>
  <si>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</si>
  <si>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</si>
  <si>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</si>
  <si>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</si>
  <si>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</si>
  <si>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</si>
  <si>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</si>
  <si>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</si>
  <si>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</si>
  <si>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</si>
  <si>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</si>
  <si>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</si>
  <si>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</si>
  <si>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</si>
  <si>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</si>
  <si>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</si>
  <si>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</si>
  <si>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</si>
  <si>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</si>
  <si>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</si>
  <si>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</si>
  <si>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</si>
  <si>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</si>
  <si>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</si>
  <si>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</si>
  <si>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</si>
  <si>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</si>
  <si>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</si>
  <si>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</si>
  <si>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</si>
  <si>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</si>
  <si>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</si>
  <si>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</si>
  <si>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</si>
  <si>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</si>
  <si>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</si>
  <si>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</si>
  <si>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</si>
  <si>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</si>
  <si>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</si>
  <si>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</si>
  <si>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</si>
  <si>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</si>
  <si>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</si>
  <si>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</si>
  <si>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</si>
  <si>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</si>
  <si>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</si>
  <si>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</si>
  <si>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</si>
  <si>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</si>
  <si>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</si>
  <si>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</si>
  <si>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</si>
  <si>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</si>
  <si>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</si>
  <si>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</si>
  <si>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</si>
  <si>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</si>
  <si>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</si>
  <si>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</si>
  <si>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</si>
  <si>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</si>
  <si>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</si>
  <si>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</si>
  <si>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</si>
  <si>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</si>
  <si>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</si>
  <si>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</si>
  <si>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</si>
  <si>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</si>
  <si>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</si>
  <si>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</si>
  <si>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</si>
  <si>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</si>
  <si>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</si>
  <si>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</si>
  <si>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</si>
  <si>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</si>
  <si>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</si>
  <si>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</si>
  <si>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</si>
  <si>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</si>
  <si>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</si>
  <si>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</si>
  <si>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</si>
  <si>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</si>
  <si>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</si>
  <si>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</si>
  <si>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</si>
  <si>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</si>
  <si>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</si>
  <si>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</si>
  <si>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</si>
  <si>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</si>
  <si>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</si>
  <si>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</si>
  <si>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</si>
  <si>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</si>
  <si>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</si>
  <si>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</si>
  <si>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</si>
  <si>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</si>
  <si>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</si>
  <si>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</si>
  <si>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</si>
  <si>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</si>
  <si>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</si>
  <si>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</si>
  <si>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</si>
  <si>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</si>
  <si>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</si>
  <si>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</si>
  <si>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</si>
  <si>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</si>
  <si>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</si>
  <si>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</si>
  <si>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</si>
  <si>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</si>
  <si>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</si>
  <si>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</si>
  <si>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</si>
  <si>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</si>
  <si>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</si>
  <si>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</si>
  <si>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</si>
  <si>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</si>
  <si>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</si>
  <si>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</si>
  <si>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</si>
  <si>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</si>
  <si>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</si>
  <si>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</si>
  <si>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</si>
  <si>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</si>
  <si>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</si>
  <si>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</si>
  <si>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</si>
  <si>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</si>
  <si>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</si>
  <si>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</si>
  <si>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</si>
  <si>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</si>
  <si>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</si>
  <si>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</si>
  <si>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</si>
  <si>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</si>
  <si>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</si>
  <si>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</si>
  <si>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</si>
  <si>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</si>
  <si>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</si>
  <si>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</si>
  <si>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</si>
  <si>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</si>
  <si>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</si>
  <si>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</si>
  <si>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</si>
  <si>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</si>
  <si>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</si>
  <si>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</si>
  <si>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</si>
  <si>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</si>
  <si>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</si>
  <si>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</si>
  <si>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</si>
  <si>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</si>
  <si>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</si>
  <si>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</si>
  <si>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</si>
  <si>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</si>
  <si>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</si>
  <si>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</si>
  <si>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</si>
  <si>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</si>
  <si>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</si>
  <si>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</si>
  <si>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</si>
  <si>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</si>
  <si>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</si>
  <si>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</si>
  <si>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</si>
  <si>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</si>
  <si>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</si>
  <si>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</si>
  <si>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</si>
  <si>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</si>
  <si>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</si>
  <si>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</si>
  <si>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</si>
  <si>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</si>
  <si>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</si>
  <si>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</si>
  <si>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</si>
  <si>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</si>
  <si>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</si>
  <si>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</si>
  <si>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</si>
  <si>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</si>
  <si>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</si>
  <si>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</si>
  <si>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</si>
  <si>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</si>
  <si>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</si>
  <si>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</si>
  <si>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</si>
  <si>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</si>
  <si>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</si>
  <si>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</si>
  <si>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</si>
  <si>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</si>
  <si>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</si>
  <si>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</si>
  <si>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</si>
  <si>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</si>
  <si>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</si>
  <si>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</si>
  <si>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</si>
  <si>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</si>
  <si>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</si>
  <si>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</si>
  <si>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</si>
  <si>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</si>
  <si>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</si>
  <si>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</si>
  <si>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</si>
  <si>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</si>
  <si>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</si>
  <si>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</si>
  <si>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</si>
  <si>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</si>
  <si>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</si>
  <si>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</si>
  <si>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</si>
  <si>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</si>
  <si>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</si>
  <si>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</si>
  <si>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</si>
  <si>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</si>
  <si>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</si>
  <si>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</si>
  <si>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</si>
  <si>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</si>
  <si>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</si>
  <si>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</si>
  <si>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</si>
  <si>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</si>
  <si>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</si>
  <si>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</si>
  <si>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</si>
  <si>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</si>
  <si>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</si>
  <si>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</si>
  <si>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</si>
  <si>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</si>
  <si>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</si>
  <si>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</si>
  <si>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</si>
  <si>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</si>
  <si>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</si>
  <si>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</si>
  <si>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</si>
  <si>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</si>
  <si>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</si>
  <si>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</si>
  <si>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</si>
  <si>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</si>
  <si>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</si>
  <si>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</si>
  <si>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</si>
  <si>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</si>
  <si>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</si>
  <si>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</si>
  <si>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</si>
  <si>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</si>
  <si>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</si>
  <si>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</si>
  <si>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</si>
  <si>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</si>
  <si>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</si>
  <si>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</si>
  <si>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</si>
  <si>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</si>
  <si>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</si>
  <si>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</si>
  <si>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</si>
  <si>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</si>
  <si>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</si>
  <si>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</si>
  <si>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</si>
  <si>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</si>
  <si>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</si>
  <si>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</si>
  <si>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</si>
  <si>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</si>
  <si>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</si>
  <si>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</si>
  <si>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</si>
  <si>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</si>
  <si>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</si>
  <si>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</si>
  <si>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</si>
  <si>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</si>
  <si>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</si>
  <si>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</si>
  <si>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</si>
  <si>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</si>
  <si>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</si>
  <si>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</si>
  <si>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</si>
  <si>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</si>
  <si>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</si>
  <si>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</si>
  <si>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</si>
  <si>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</si>
  <si>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</si>
  <si>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</si>
  <si>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</si>
  <si>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</si>
  <si>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</si>
  <si>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</si>
  <si>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</si>
  <si>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</si>
  <si>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</si>
  <si>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</si>
  <si>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</si>
  <si>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</si>
  <si>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</si>
  <si>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</si>
  <si>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</si>
  <si>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</si>
  <si>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</si>
  <si>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</si>
  <si>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</si>
  <si>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</si>
  <si>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</si>
  <si>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</si>
  <si>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</si>
  <si>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</si>
  <si>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</si>
  <si>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</si>
  <si>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</si>
  <si>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</si>
  <si>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</si>
  <si>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</si>
  <si>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</si>
  <si>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</si>
  <si>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</si>
  <si>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</si>
  <si>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</si>
  <si>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</si>
  <si>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</si>
  <si>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</si>
  <si>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</si>
  <si>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</si>
  <si>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</si>
  <si>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</si>
  <si>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</si>
  <si>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</si>
  <si>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</si>
  <si>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</si>
  <si>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</si>
  <si>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</si>
  <si>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</si>
  <si>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</si>
  <si>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</si>
  <si>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</si>
  <si>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</si>
  <si>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</si>
  <si>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</si>
  <si>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</si>
  <si>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</si>
  <si>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</si>
  <si>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</si>
  <si>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</si>
  <si>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</si>
  <si>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</si>
  <si>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</si>
  <si>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</si>
  <si>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</si>
  <si>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</si>
  <si>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</si>
  <si>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</si>
  <si>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</si>
  <si>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</si>
  <si>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</si>
  <si>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</si>
  <si>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</si>
  <si>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</si>
  <si>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</si>
  <si>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</si>
  <si>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</si>
  <si>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</si>
  <si>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</si>
  <si>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</si>
  <si>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</si>
  <si>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</si>
  <si>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</si>
  <si>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</si>
  <si>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</si>
  <si>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</si>
  <si>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</si>
  <si>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</si>
  <si>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</si>
  <si>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</si>
  <si>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</si>
  <si>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</si>
  <si>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</si>
  <si>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</si>
  <si>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</si>
  <si>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</si>
  <si>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</si>
  <si>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</si>
  <si>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</si>
  <si>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</si>
  <si>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</si>
  <si>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</si>
  <si>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</si>
  <si>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</si>
  <si>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</si>
  <si>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</si>
  <si>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</si>
  <si>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</si>
  <si>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</si>
  <si>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</si>
  <si>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</si>
  <si>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</si>
  <si>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</si>
  <si>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</si>
  <si>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</si>
  <si>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</si>
  <si>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</si>
  <si>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</si>
  <si>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</si>
  <si>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</si>
  <si>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</si>
  <si>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</si>
  <si>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</si>
  <si>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</si>
  <si>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</si>
  <si>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</si>
  <si>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</si>
  <si>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</si>
  <si>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</si>
  <si>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</si>
  <si>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</si>
  <si>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</si>
  <si>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</si>
  <si>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</si>
  <si>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</si>
  <si>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</si>
  <si>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</si>
  <si>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</si>
  <si>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</si>
  <si>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</si>
  <si>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</si>
  <si>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</si>
  <si>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</si>
  <si>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</si>
  <si>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</si>
  <si>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</si>
  <si>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</si>
  <si>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</si>
  <si>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</si>
  <si>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</si>
  <si>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</si>
  <si>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</si>
  <si>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</si>
  <si>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</si>
  <si>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</si>
  <si>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</si>
  <si>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</si>
  <si>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</si>
  <si>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</si>
  <si>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</si>
  <si>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</si>
  <si>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</si>
  <si>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</si>
  <si>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</si>
  <si>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</si>
  <si>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</si>
  <si>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</si>
  <si>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</si>
  <si>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</si>
  <si>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</si>
  <si>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</si>
  <si>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</si>
  <si>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</si>
  <si>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</si>
  <si>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</si>
  <si>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</si>
  <si>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</si>
  <si>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</si>
  <si>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</si>
  <si>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</si>
  <si>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</si>
  <si>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</si>
  <si>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</si>
  <si>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</si>
  <si>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</si>
  <si>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</si>
  <si>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</si>
  <si>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</si>
  <si>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</si>
  <si>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</si>
  <si>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</si>
  <si>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</si>
  <si>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</si>
  <si>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</si>
  <si>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</si>
  <si>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</si>
  <si>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</si>
  <si>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</si>
  <si>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</si>
  <si>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</si>
  <si>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</si>
  <si>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</si>
  <si>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</si>
  <si>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</si>
  <si>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</si>
  <si>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</si>
  <si>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</si>
  <si>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</si>
  <si>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</si>
  <si>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</si>
  <si>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</si>
  <si>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</si>
  <si>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</si>
  <si>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</si>
  <si>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</si>
  <si>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</si>
  <si>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</si>
  <si>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</si>
  <si>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</si>
  <si>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</si>
  <si>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</si>
  <si>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</si>
  <si>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</si>
  <si>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</si>
  <si>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</si>
  <si>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</si>
  <si>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</si>
  <si>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</si>
  <si>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</si>
  <si>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</si>
  <si>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</si>
  <si>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</si>
  <si>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</si>
  <si>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</si>
  <si>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</si>
  <si>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</si>
  <si>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</si>
  <si>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</si>
  <si>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</si>
  <si>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</si>
  <si>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</si>
  <si>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</si>
  <si>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</si>
  <si>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</si>
  <si>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</si>
  <si>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</si>
  <si>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</si>
  <si>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</si>
  <si>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</si>
  <si>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</si>
  <si>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</si>
  <si>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</si>
  <si>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</si>
  <si>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</si>
  <si>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</si>
  <si>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</si>
  <si>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</si>
  <si>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</si>
  <si>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</si>
  <si>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</si>
  <si>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</si>
  <si>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</si>
  <si>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</si>
  <si>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</si>
  <si>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</si>
  <si>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</si>
  <si>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</si>
  <si>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</si>
  <si>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</si>
  <si>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</si>
  <si>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</si>
  <si>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</si>
  <si>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</si>
  <si>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</si>
  <si>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</si>
  <si>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</si>
  <si>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</si>
  <si>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</si>
  <si>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</si>
  <si>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</si>
  <si>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</si>
  <si>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</si>
  <si>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</si>
  <si>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</si>
  <si>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</si>
  <si>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</si>
  <si>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</si>
  <si>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</si>
  <si>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</si>
  <si>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</si>
  <si>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</si>
  <si>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</si>
  <si>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</si>
  <si>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</si>
  <si>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</si>
  <si>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</si>
  <si>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</si>
  <si>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</si>
  <si>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</si>
  <si>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</si>
  <si>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</si>
  <si>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</si>
  <si>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</si>
  <si>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</si>
  <si>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</si>
  <si>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</si>
  <si>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</si>
  <si>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</si>
  <si>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</si>
  <si>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</si>
  <si>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</si>
  <si>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</si>
  <si>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</si>
  <si>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</si>
  <si>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</si>
  <si>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</si>
  <si>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</si>
  <si>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</si>
  <si>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</si>
  <si>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</si>
  <si>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</si>
  <si>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</si>
  <si>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</si>
  <si>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</si>
  <si>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</si>
  <si>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</si>
  <si>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</si>
  <si>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</si>
  <si>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</si>
  <si>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</si>
  <si>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</si>
  <si>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</si>
  <si>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</si>
  <si>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</si>
  <si>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</si>
  <si>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</si>
  <si>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</si>
  <si>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</si>
  <si>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</si>
  <si>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</si>
  <si>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</si>
  <si>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</si>
  <si>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</si>
  <si>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</si>
  <si>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</si>
  <si>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</si>
  <si>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</si>
  <si>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</si>
  <si>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</si>
  <si>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</si>
  <si>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</si>
  <si>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</si>
  <si>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</si>
  <si>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</si>
  <si>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</si>
  <si>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</si>
  <si>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</si>
  <si>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</si>
  <si>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</si>
  <si>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</si>
  <si>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</si>
  <si>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</si>
  <si>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</si>
  <si>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</si>
  <si>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</si>
  <si>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</si>
  <si>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</si>
  <si>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</si>
  <si>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</si>
  <si>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</si>
  <si>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</si>
  <si>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</si>
  <si>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</si>
  <si>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</si>
  <si>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</si>
  <si>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</si>
  <si>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</si>
  <si>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</si>
  <si>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</si>
  <si>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</si>
  <si>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</si>
  <si>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</si>
  <si>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</si>
  <si>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</si>
  <si>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</si>
  <si>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</si>
  <si>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</si>
  <si>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</si>
  <si>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</si>
  <si>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</si>
  <si>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</si>
  <si>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</si>
  <si>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</si>
  <si>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</si>
  <si>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</si>
  <si>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</si>
  <si>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</si>
  <si>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</si>
  <si>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</si>
  <si>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</si>
  <si>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</si>
  <si>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</si>
  <si>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</si>
  <si>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</si>
  <si>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</si>
  <si>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</si>
  <si>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</si>
  <si>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</si>
  <si>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</si>
  <si>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</si>
  <si>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</si>
  <si>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</si>
  <si>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</si>
  <si>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</si>
  <si>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</si>
  <si>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</si>
  <si>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</si>
  <si>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</si>
  <si>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</si>
  <si>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</si>
  <si>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</si>
  <si>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</si>
  <si>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</si>
  <si>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</si>
  <si>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</si>
  <si>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</si>
  <si>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</si>
  <si>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</si>
  <si>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</si>
  <si>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</si>
  <si>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</si>
  <si>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</si>
  <si>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</si>
  <si>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</si>
  <si>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</si>
  <si>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</si>
  <si>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</si>
  <si>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</si>
  <si>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</si>
  <si>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</si>
  <si>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</si>
  <si>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</si>
  <si>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</si>
  <si>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</si>
  <si>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</si>
  <si>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</si>
  <si>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</si>
  <si>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</si>
  <si>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</si>
  <si>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</si>
  <si>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</si>
  <si>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</si>
  <si>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</si>
  <si>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</si>
  <si>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</si>
  <si>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</si>
  <si>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</si>
  <si>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</si>
  <si>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</si>
  <si>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</si>
  <si>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</si>
  <si>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</si>
  <si>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</si>
  <si>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</si>
  <si>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</si>
  <si>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</si>
  <si>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</si>
  <si>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</si>
  <si>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</si>
  <si>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</si>
  <si>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</si>
  <si>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</si>
  <si>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</si>
  <si>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</si>
  <si>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</si>
  <si>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</si>
  <si>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</si>
  <si>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</si>
  <si>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</si>
  <si>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</si>
  <si>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</si>
  <si>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</si>
  <si>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</si>
  <si>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</si>
  <si>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</si>
  <si>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</si>
  <si>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</si>
  <si>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</si>
  <si>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</si>
  <si>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</si>
  <si>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</si>
  <si>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</si>
  <si>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</si>
  <si>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</si>
  <si>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</si>
  <si>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</si>
  <si>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</si>
  <si>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</si>
  <si>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</si>
  <si>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</si>
  <si>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</si>
  <si>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</si>
  <si>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</si>
  <si>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</si>
  <si>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</si>
  <si>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</si>
  <si>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</si>
  <si>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</si>
  <si>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</si>
  <si>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</si>
  <si>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</si>
  <si>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</si>
  <si>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</si>
  <si>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</si>
  <si>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</si>
  <si>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</si>
  <si>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</si>
  <si>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</si>
  <si>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</si>
  <si>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</si>
  <si>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</si>
  <si>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</si>
  <si>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</si>
  <si>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</si>
  <si>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</si>
  <si>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</si>
  <si>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</si>
  <si>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</si>
  <si>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</si>
  <si>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</si>
  <si>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</si>
  <si>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</si>
  <si>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</si>
  <si>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</si>
  <si>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</si>
  <si>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</si>
  <si>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</si>
  <si>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</si>
  <si>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</si>
  <si>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</si>
  <si>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</si>
  <si>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</si>
  <si>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</si>
  <si>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</si>
  <si>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</si>
  <si>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</si>
  <si>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</si>
  <si>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</si>
  <si>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</si>
  <si>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</si>
  <si>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</si>
  <si>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</si>
  <si>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</si>
  <si>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</si>
  <si>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</si>
  <si>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</si>
  <si>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</si>
  <si>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</si>
  <si>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</si>
  <si>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</si>
  <si>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</si>
  <si>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</si>
  <si>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</si>
  <si>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</si>
  <si>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</si>
  <si>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</si>
  <si>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</si>
  <si>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</si>
  <si>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</si>
  <si>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</si>
  <si>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</si>
  <si>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</si>
  <si>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</si>
  <si>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</si>
  <si>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</si>
  <si>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</si>
  <si>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</si>
  <si>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</si>
  <si>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</si>
  <si>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</si>
  <si>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</si>
  <si>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</si>
  <si>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</si>
  <si>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</si>
  <si>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</si>
  <si>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</si>
  <si>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</si>
  <si>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</si>
  <si>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</si>
  <si>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</si>
  <si>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</si>
  <si>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</si>
  <si>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</si>
  <si>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</si>
  <si>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</si>
  <si>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</si>
  <si>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</si>
  <si>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</si>
  <si>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</si>
  <si>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</si>
  <si>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</si>
  <si>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</si>
  <si>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</si>
  <si>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</si>
  <si>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</si>
  <si>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</si>
  <si>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</si>
  <si>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</si>
  <si>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</si>
  <si>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</si>
  <si>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</si>
  <si>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</si>
  <si>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</si>
  <si>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</si>
  <si>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</si>
  <si>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</si>
  <si>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</si>
  <si>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</si>
  <si>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</si>
  <si>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</si>
  <si>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</si>
  <si>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</si>
  <si>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</si>
  <si>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</si>
  <si>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</si>
  <si>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</si>
  <si>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</si>
  <si>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</si>
  <si>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</si>
  <si>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</si>
  <si>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</si>
  <si>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</si>
  <si>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</si>
  <si>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</si>
  <si>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</si>
  <si>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</si>
  <si>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</si>
  <si>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</si>
  <si>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</si>
  <si>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</si>
  <si>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</si>
  <si>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</si>
  <si>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</si>
  <si>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</si>
  <si>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</si>
  <si>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</si>
  <si>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</si>
  <si>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</si>
  <si>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</si>
  <si>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</si>
  <si>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</si>
  <si>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</si>
  <si>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</si>
  <si>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</si>
  <si>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</si>
  <si>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</si>
  <si>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</si>
  <si>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</si>
  <si>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</si>
  <si>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</si>
  <si>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</si>
  <si>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</si>
  <si>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</si>
  <si>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</si>
  <si>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</si>
  <si>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</si>
  <si>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</si>
  <si>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</si>
  <si>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</si>
  <si>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</si>
  <si>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</si>
  <si>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</si>
  <si>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</si>
  <si>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</si>
  <si>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</si>
  <si>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</si>
  <si>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</si>
  <si>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</si>
  <si>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</si>
  <si>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</si>
  <si>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</si>
  <si>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</si>
  <si>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</si>
  <si>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</si>
  <si>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</si>
  <si>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</si>
  <si>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</si>
  <si>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</si>
  <si>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</si>
  <si>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</si>
  <si>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</si>
  <si>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</si>
  <si>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</si>
  <si>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</si>
  <si>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</si>
  <si>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</si>
  <si>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</si>
  <si>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</si>
  <si>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</si>
  <si>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</si>
  <si>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</si>
  <si>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</si>
  <si>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</si>
  <si>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</si>
  <si>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</si>
  <si>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</si>
  <si>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</si>
  <si>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</si>
  <si>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</si>
  <si>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</si>
  <si>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</si>
  <si>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</si>
  <si>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</si>
  <si>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</si>
  <si>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</si>
  <si>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</si>
  <si>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</si>
  <si>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</si>
  <si>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</si>
  <si>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</si>
  <si>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</si>
  <si>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</si>
  <si>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</si>
  <si>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</si>
  <si>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</si>
  <si>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</si>
  <si>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</si>
  <si>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</si>
  <si>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</si>
  <si>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</si>
  <si>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</si>
  <si>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</si>
  <si>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</si>
  <si>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</si>
  <si>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</si>
  <si>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</si>
  <si>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</si>
  <si>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</si>
  <si>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</si>
  <si>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</si>
  <si>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</si>
  <si>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</si>
  <si>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</si>
  <si>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</si>
  <si>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</si>
  <si>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</si>
  <si>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</si>
  <si>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</si>
  <si>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</si>
  <si>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</si>
  <si>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</si>
  <si>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</si>
  <si>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</si>
  <si>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</si>
  <si>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</si>
  <si>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</si>
  <si>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</si>
  <si>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</si>
  <si>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</si>
  <si>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</si>
  <si>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</si>
  <si>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</si>
  <si>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</si>
  <si>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</si>
  <si>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</si>
  <si>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</si>
  <si>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</si>
  <si>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</si>
  <si>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</si>
  <si>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</si>
  <si>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</si>
  <si>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</si>
  <si>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</si>
  <si>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</si>
  <si>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</si>
  <si>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</si>
  <si>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</si>
  <si>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</si>
  <si>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</si>
  <si>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</si>
  <si>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</si>
  <si>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</si>
  <si>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</si>
  <si>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</si>
  <si>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</si>
  <si>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</si>
  <si>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</si>
  <si>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</si>
  <si>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</si>
  <si>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</si>
  <si>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</si>
  <si>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</si>
  <si>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</si>
  <si>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</si>
  <si>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</si>
  <si>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</si>
  <si>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</si>
  <si>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</si>
  <si>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</si>
  <si>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</si>
  <si>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</si>
  <si>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</si>
  <si>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</si>
  <si>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</si>
  <si>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</si>
  <si>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</si>
  <si>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</si>
  <si>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</si>
  <si>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</si>
  <si>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</si>
  <si>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</si>
  <si>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</si>
  <si>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</si>
  <si>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</si>
  <si>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</si>
  <si>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</si>
  <si>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</si>
  <si>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</si>
  <si>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</si>
  <si>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</si>
  <si>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</si>
  <si>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</si>
  <si>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</si>
  <si>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</si>
  <si>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</si>
  <si>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</si>
  <si>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</si>
  <si>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</si>
  <si>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</si>
  <si>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</si>
  <si>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</si>
  <si>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</si>
  <si>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</si>
  <si>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</si>
  <si>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</si>
  <si>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</si>
  <si>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</si>
  <si>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</si>
  <si>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</si>
  <si>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</si>
  <si>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</si>
  <si>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</si>
  <si>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</si>
  <si>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</si>
  <si>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</si>
  <si>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</si>
  <si>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</si>
  <si>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</si>
  <si>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</si>
  <si>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</si>
  <si>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</si>
  <si>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</si>
  <si>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</si>
  <si>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</si>
  <si>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</si>
  <si>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</si>
  <si>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</si>
  <si>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</si>
  <si>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</si>
  <si>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</si>
  <si>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</si>
  <si>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</si>
  <si>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</si>
  <si>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</si>
  <si>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</si>
  <si>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</si>
  <si>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</si>
  <si>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</si>
  <si>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</si>
  <si>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</si>
  <si>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</si>
  <si>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</si>
  <si>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</si>
  <si>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</si>
  <si>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</si>
  <si>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</si>
  <si>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</si>
  <si>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</si>
  <si>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</si>
  <si>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</si>
  <si>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</si>
  <si>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</si>
  <si>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</si>
  <si>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</si>
  <si>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</si>
  <si>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</si>
  <si>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</si>
  <si>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</si>
  <si>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</si>
  <si>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</si>
  <si>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</si>
  <si>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</si>
  <si>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</si>
  <si>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</si>
  <si>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</si>
  <si>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</si>
  <si>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</si>
  <si>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</si>
  <si>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</si>
  <si>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</si>
  <si>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</si>
  <si>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</si>
  <si>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</si>
  <si>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</si>
  <si>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</si>
  <si>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</si>
  <si>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</si>
  <si>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</si>
  <si>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</si>
  <si>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</si>
  <si>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</si>
  <si>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</si>
  <si>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</si>
  <si>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</si>
  <si>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</si>
  <si>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</si>
  <si>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</si>
  <si>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</si>
  <si>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</si>
  <si>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</si>
  <si>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</si>
  <si>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</si>
  <si>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</si>
  <si>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</si>
  <si>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</si>
  <si>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</si>
  <si>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</si>
  <si>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</si>
  <si>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</si>
  <si>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</si>
  <si>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</si>
  <si>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</si>
  <si>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</si>
  <si>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</si>
  <si>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</si>
  <si>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</si>
  <si>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</si>
  <si>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</si>
  <si>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</si>
  <si>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</si>
  <si>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</si>
  <si>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</si>
  <si>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</si>
  <si>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</si>
  <si>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</si>
  <si>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</si>
  <si>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</si>
  <si>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</si>
  <si>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</si>
  <si>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</si>
  <si>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</si>
  <si>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</si>
  <si>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</si>
  <si>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</si>
  <si>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</si>
  <si>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</si>
  <si>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</si>
  <si>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</si>
  <si>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</si>
  <si>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</si>
  <si>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</si>
  <si>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</si>
  <si>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</si>
  <si>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</si>
  <si>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</si>
  <si>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</si>
  <si>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</si>
  <si>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</si>
  <si>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</si>
  <si>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</si>
  <si>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</si>
  <si>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</si>
  <si>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</si>
  <si>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</si>
  <si>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</si>
  <si>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</si>
  <si>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</si>
  <si>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</si>
  <si>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</si>
  <si>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</si>
  <si>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</si>
  <si>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</si>
  <si>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</si>
  <si>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</si>
  <si>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</si>
  <si>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</si>
  <si>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</si>
  <si>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</si>
  <si>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</si>
  <si>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</si>
  <si>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</si>
  <si>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</si>
  <si>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</si>
  <si>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</si>
  <si>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</si>
  <si>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</si>
  <si>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</si>
  <si>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</si>
  <si>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</si>
  <si>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</si>
  <si>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</si>
  <si>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</si>
  <si>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</si>
  <si>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</si>
  <si>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</si>
  <si>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</si>
  <si>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</si>
  <si>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</si>
  <si>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</si>
  <si>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</si>
  <si>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</si>
  <si>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</si>
  <si>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</si>
  <si>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</si>
  <si>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</si>
  <si>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</si>
  <si>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</si>
  <si>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</si>
  <si>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</si>
  <si>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</si>
  <si>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</si>
  <si>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</si>
  <si>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</si>
  <si>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</si>
  <si>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</si>
  <si>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</si>
  <si>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</si>
  <si>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</si>
  <si>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</si>
  <si>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</si>
  <si>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</si>
  <si>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</si>
  <si>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</si>
  <si>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</si>
  <si>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</si>
  <si>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</si>
  <si>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</si>
  <si>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</si>
  <si>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</si>
  <si>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</si>
  <si>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</si>
  <si>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</si>
  <si>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</si>
  <si>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</si>
  <si>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</si>
  <si>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</si>
  <si>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</si>
  <si>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</si>
  <si>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</si>
  <si>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</si>
  <si>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</si>
  <si>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</si>
  <si>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</si>
  <si>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</si>
  <si>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</si>
  <si>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</si>
  <si>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</si>
  <si>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</si>
  <si>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</si>
  <si>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</si>
  <si>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</si>
  <si>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</si>
  <si>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</si>
  <si>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</si>
  <si>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</si>
  <si>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</si>
  <si>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</si>
  <si>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</si>
  <si>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</si>
  <si>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</si>
  <si>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</si>
  <si>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</si>
  <si>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</si>
  <si>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</si>
  <si>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</si>
  <si>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</si>
  <si>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</si>
  <si>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</si>
  <si>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</si>
  <si>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</si>
  <si>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</si>
  <si>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</si>
  <si>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</si>
  <si>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</si>
  <si>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</si>
  <si>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</si>
  <si>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</si>
  <si>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</si>
  <si>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</si>
  <si>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</si>
  <si>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</si>
  <si>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</si>
  <si>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</si>
  <si>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</si>
  <si>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</si>
  <si>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</si>
  <si>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</si>
  <si>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</si>
  <si>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</si>
  <si>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</si>
  <si>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</si>
  <si>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</si>
  <si>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</si>
  <si>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</si>
  <si>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</si>
  <si>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</si>
  <si>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</si>
  <si>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</si>
  <si>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</si>
  <si>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</si>
  <si>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</si>
  <si>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</si>
  <si>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</si>
  <si>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</si>
  <si>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</si>
  <si>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</si>
  <si>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</si>
  <si>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</si>
  <si>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</si>
  <si>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</si>
  <si>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</si>
  <si>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</si>
  <si>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</si>
  <si>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</si>
  <si>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</si>
  <si>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</si>
  <si>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</si>
  <si>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</si>
  <si>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</si>
  <si>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</si>
  <si>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</si>
  <si>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</si>
  <si>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</si>
  <si>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</si>
  <si>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</si>
  <si>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</si>
  <si>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</si>
  <si>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</si>
  <si>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</si>
  <si>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</si>
  <si>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</si>
  <si>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</si>
  <si>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</si>
  <si>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</si>
  <si>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</si>
  <si>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</si>
  <si>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</si>
  <si>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</si>
  <si>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</si>
  <si>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</si>
  <si>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</si>
  <si>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</si>
  <si>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</si>
  <si>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</si>
  <si>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</si>
  <si>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</si>
  <si>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</si>
  <si>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</si>
  <si>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</si>
  <si>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</si>
  <si>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</si>
  <si>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</si>
  <si>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</si>
  <si>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</si>
  <si>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</si>
  <si>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</si>
  <si>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</si>
  <si>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</si>
  <si>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</si>
  <si>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</si>
  <si>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</si>
  <si>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</si>
  <si>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</si>
  <si>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</si>
  <si>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</si>
  <si>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</si>
  <si>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</si>
  <si>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</si>
  <si>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</si>
  <si>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</si>
  <si>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</si>
  <si>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</si>
  <si>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</si>
  <si>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</si>
  <si>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</si>
  <si>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</si>
  <si>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</si>
  <si>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</si>
  <si>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</si>
  <si>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</si>
  <si>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</si>
  <si>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</si>
  <si>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</si>
  <si>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</si>
  <si>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</si>
  <si>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</si>
  <si>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</si>
  <si>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</si>
  <si>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</si>
  <si>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</si>
  <si>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</si>
  <si>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</si>
  <si>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</si>
  <si>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</si>
  <si>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</si>
  <si>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</si>
  <si>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</si>
  <si>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</si>
  <si>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</si>
  <si>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</si>
  <si>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</si>
  <si>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</si>
  <si>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</si>
  <si>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</si>
  <si>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</si>
  <si>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</si>
  <si>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</si>
  <si>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</si>
  <si>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</si>
  <si>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</si>
  <si>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</si>
  <si>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</si>
  <si>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</si>
  <si>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</si>
  <si>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</si>
  <si>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</si>
  <si>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</si>
  <si>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</si>
  <si>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</si>
  <si>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</si>
  <si>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</si>
  <si>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</si>
  <si>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</si>
  <si>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</si>
  <si>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</si>
  <si>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</si>
  <si>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</si>
  <si>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</si>
  <si>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</si>
  <si>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</si>
  <si>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</si>
  <si>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</si>
  <si>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</si>
  <si>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</si>
  <si>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</si>
  <si>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</si>
  <si>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</si>
  <si>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</si>
  <si>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</si>
  <si>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</si>
  <si>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</si>
  <si>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</si>
  <si>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</si>
  <si>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</si>
  <si>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</si>
  <si>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</si>
  <si>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</si>
  <si>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</si>
  <si>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</si>
  <si>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</si>
  <si>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</si>
  <si>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</si>
  <si>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</si>
  <si>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</si>
  <si>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</si>
  <si>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</si>
  <si>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</si>
  <si>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</si>
  <si>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</si>
  <si>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</si>
  <si>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</si>
  <si>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</si>
  <si>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</si>
  <si>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</si>
  <si>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</si>
  <si>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</si>
  <si>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</si>
  <si>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</si>
  <si>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</si>
  <si>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</si>
  <si>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</si>
  <si>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</si>
  <si>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</si>
  <si>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</si>
  <si>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</si>
  <si>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</si>
  <si>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</si>
  <si>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</si>
  <si>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</si>
  <si>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</si>
  <si>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</si>
  <si>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</si>
  <si>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</si>
  <si>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</si>
  <si>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</si>
  <si>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</si>
  <si>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</si>
  <si>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</si>
  <si>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</si>
  <si>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</si>
  <si>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</si>
  <si>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</si>
  <si>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</si>
  <si>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</si>
  <si>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</si>
  <si>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</si>
  <si>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</si>
  <si>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</si>
  <si>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</si>
  <si>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</si>
  <si>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</si>
  <si>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</si>
  <si>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</si>
  <si>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</si>
  <si>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</si>
  <si>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</si>
  <si>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</si>
  <si>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</si>
  <si>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</si>
  <si>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</si>
  <si>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</si>
  <si>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</si>
  <si>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</si>
  <si>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</si>
  <si>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</si>
  <si>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</si>
  <si>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</si>
  <si>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</si>
  <si>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</si>
  <si>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</si>
  <si>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</si>
  <si>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</si>
  <si>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</si>
  <si>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</si>
  <si>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</si>
  <si>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</si>
  <si>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</si>
  <si>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</si>
  <si>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</si>
  <si>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</si>
  <si>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</si>
  <si>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</si>
  <si>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</si>
  <si>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</si>
  <si>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</si>
  <si>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</si>
  <si>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</si>
  <si>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</si>
  <si>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</si>
  <si>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</si>
  <si>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</si>
  <si>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</si>
  <si>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</si>
  <si>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</si>
  <si>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</si>
  <si>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</si>
  <si>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</si>
  <si>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</si>
  <si>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</si>
  <si>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</si>
  <si>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</si>
  <si>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</si>
  <si>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</si>
  <si>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</si>
  <si>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</si>
  <si>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</si>
  <si>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</si>
  <si>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</si>
  <si>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</si>
  <si>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</si>
  <si>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</si>
  <si>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</si>
  <si>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</si>
  <si>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</si>
  <si>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</si>
  <si>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</si>
  <si>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</si>
  <si>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</si>
  <si>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</si>
  <si>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</si>
  <si>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</si>
  <si>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</si>
  <si>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</si>
  <si>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</si>
  <si>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</si>
  <si>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</si>
  <si>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</si>
  <si>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</si>
  <si>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</si>
  <si>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</si>
  <si>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</si>
  <si>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</si>
  <si>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</si>
  <si>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</si>
  <si>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</si>
  <si>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</si>
  <si>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</si>
  <si>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</si>
  <si>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</si>
  <si>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</si>
  <si>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</si>
  <si>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</si>
  <si>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</si>
  <si>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</si>
  <si>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</si>
  <si>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</si>
  <si>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</si>
  <si>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</si>
  <si>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</si>
  <si>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</si>
  <si>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</si>
  <si>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</si>
  <si>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</si>
  <si>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</si>
  <si>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</si>
  <si>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</si>
  <si>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</si>
  <si>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</si>
  <si>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</si>
  <si>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</si>
  <si>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</si>
  <si>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</si>
  <si>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</si>
  <si>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</si>
  <si>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</si>
  <si>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</si>
  <si>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</si>
  <si>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</si>
  <si>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</si>
  <si>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</si>
  <si>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</si>
  <si>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</si>
  <si>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</si>
  <si>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</si>
  <si>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</si>
  <si>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</si>
  <si>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</si>
  <si>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</si>
  <si>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</si>
  <si>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</si>
  <si>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</si>
  <si>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</si>
  <si>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</si>
  <si>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</si>
  <si>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</si>
  <si>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</si>
  <si>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</si>
  <si>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</si>
  <si>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</si>
  <si>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</si>
  <si>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</si>
  <si>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</si>
  <si>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</si>
  <si>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</si>
  <si>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</si>
  <si>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</si>
  <si>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</si>
  <si>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</si>
  <si>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</si>
  <si>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</si>
  <si>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</si>
  <si>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</si>
  <si>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</si>
  <si>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</si>
  <si>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</si>
  <si>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</si>
  <si>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</si>
  <si>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</si>
  <si>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</si>
  <si>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</si>
  <si>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</si>
  <si>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</si>
  <si>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</si>
  <si>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</si>
  <si>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</si>
  <si>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</si>
  <si>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</si>
  <si>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</si>
  <si>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</si>
  <si>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</si>
  <si>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</si>
  <si>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</si>
  <si>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</si>
  <si>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</si>
  <si>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</si>
  <si>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</si>
  <si>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</si>
  <si>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</si>
  <si>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</si>
  <si>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</si>
  <si>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</si>
  <si>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</si>
  <si>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</si>
  <si>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</si>
  <si>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</si>
  <si>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</si>
  <si>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</si>
  <si>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</si>
  <si>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</si>
  <si>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</si>
  <si>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</si>
  <si>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</si>
  <si>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</si>
  <si>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</si>
  <si>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</si>
  <si>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</si>
  <si>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</si>
  <si>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</si>
  <si>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</si>
  <si>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</si>
  <si>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</si>
  <si>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</si>
  <si>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</si>
  <si>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</si>
  <si>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</si>
  <si>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</si>
  <si>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</si>
  <si>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</si>
  <si>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</si>
  <si>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</si>
  <si>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</si>
  <si>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</si>
  <si>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</si>
  <si>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</si>
  <si>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</si>
  <si>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</si>
  <si>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</si>
  <si>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</si>
  <si>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</si>
  <si>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</si>
  <si>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</si>
  <si>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</si>
  <si>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</si>
  <si>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</si>
  <si>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</si>
  <si>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</si>
  <si>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</si>
  <si>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</si>
  <si>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</si>
  <si>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</si>
  <si>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</si>
  <si>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</si>
  <si>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</si>
  <si>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</si>
  <si>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</si>
  <si>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</si>
  <si>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</si>
  <si>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</si>
  <si>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</si>
  <si>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</si>
  <si>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</si>
  <si>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</si>
  <si>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</si>
  <si>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</si>
  <si>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</si>
  <si>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</si>
  <si>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</si>
  <si>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</si>
  <si>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</si>
  <si>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</si>
  <si>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</si>
  <si>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</si>
  <si>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</si>
  <si>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</si>
  <si>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</si>
  <si>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</si>
  <si>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</si>
  <si>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</si>
  <si>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</si>
  <si>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</si>
  <si>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</si>
  <si>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</si>
  <si>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</si>
  <si>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</si>
  <si>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</si>
  <si>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</si>
  <si>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</si>
  <si>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</si>
  <si>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</si>
  <si>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</si>
  <si>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</si>
  <si>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</si>
  <si>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</si>
  <si>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</si>
  <si>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</si>
  <si>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</si>
  <si>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</si>
  <si>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</si>
  <si>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</si>
  <si>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</si>
  <si>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</si>
  <si>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</si>
  <si>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</si>
  <si>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</si>
  <si>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</si>
  <si>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</si>
  <si>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</si>
  <si>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</si>
  <si>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</si>
  <si>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</si>
  <si>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</si>
  <si>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</si>
  <si>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</si>
  <si>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</si>
  <si>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</si>
  <si>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</si>
  <si>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</si>
  <si>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</si>
  <si>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</si>
  <si>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</si>
  <si>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</si>
  <si>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</si>
  <si>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</si>
  <si>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</si>
  <si>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</si>
  <si>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</si>
  <si>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</si>
  <si>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</si>
  <si>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</si>
  <si>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</si>
  <si>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</si>
  <si>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</si>
  <si>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</si>
  <si>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</si>
  <si>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</si>
  <si>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</si>
  <si>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</si>
  <si>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</si>
  <si>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</si>
  <si>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</si>
  <si>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</si>
  <si>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</si>
  <si>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</si>
  <si>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</si>
  <si>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</si>
  <si>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</si>
  <si>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</si>
  <si>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</si>
  <si>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</si>
  <si>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</si>
  <si>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</si>
  <si>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</si>
  <si>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</si>
  <si>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</si>
  <si>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</si>
  <si>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</si>
  <si>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</si>
  <si>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</si>
  <si>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</si>
  <si>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</si>
  <si>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</si>
  <si>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</si>
  <si>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</si>
  <si>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</si>
  <si>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</si>
  <si>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</si>
  <si>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</si>
  <si>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</si>
  <si>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</si>
  <si>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</si>
  <si>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</si>
  <si>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</si>
  <si>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</si>
  <si>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</si>
  <si>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</si>
  <si>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</si>
  <si>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</si>
  <si>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</si>
  <si>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</si>
  <si>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</si>
  <si>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</si>
  <si>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</si>
  <si>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</si>
  <si>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</si>
  <si>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</si>
  <si>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</si>
  <si>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</si>
  <si>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</si>
  <si>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</si>
  <si>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</si>
  <si>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</si>
  <si>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</si>
  <si>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</si>
  <si>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</si>
  <si>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</si>
  <si>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</si>
  <si>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</si>
  <si>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</si>
  <si>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</si>
  <si>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</si>
  <si>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</si>
  <si>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</si>
  <si>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</si>
  <si>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</si>
  <si>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</si>
  <si>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</si>
  <si>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</si>
  <si>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</si>
  <si>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</si>
  <si>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</si>
  <si>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</si>
  <si>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</si>
  <si>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</si>
  <si>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</si>
  <si>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</si>
  <si>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</si>
  <si>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</si>
  <si>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</si>
  <si>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</si>
  <si>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</si>
  <si>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</si>
  <si>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</si>
  <si>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</si>
  <si>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</si>
  <si>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</si>
  <si>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</si>
  <si>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</si>
  <si>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</si>
  <si>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</si>
  <si>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</si>
  <si>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</si>
  <si>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</si>
  <si>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</si>
  <si>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</si>
  <si>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</si>
  <si>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</si>
  <si>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</si>
  <si>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</si>
  <si>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</si>
  <si>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</si>
  <si>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</si>
  <si>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</si>
  <si>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</si>
  <si>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</si>
  <si>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</si>
  <si>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</si>
  <si>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</si>
  <si>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</si>
  <si>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</si>
  <si>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</si>
  <si>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</si>
  <si>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</si>
  <si>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</si>
  <si>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</si>
  <si>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</si>
  <si>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</si>
  <si>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</si>
  <si>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</si>
  <si>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</si>
  <si>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</si>
  <si>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</si>
  <si>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</si>
  <si>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</si>
  <si>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</si>
  <si>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</si>
  <si>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</si>
  <si>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</si>
  <si>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</si>
  <si>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</si>
  <si>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</si>
  <si>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</si>
  <si>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</si>
  <si>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</si>
  <si>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</si>
  <si>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</si>
  <si>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</si>
  <si>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</si>
  <si>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</si>
  <si>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</si>
  <si>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</si>
  <si>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</si>
  <si>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</si>
  <si>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</si>
  <si>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</si>
  <si>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</si>
  <si>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</si>
  <si>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</si>
  <si>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</si>
  <si>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</si>
  <si>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</si>
  <si>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</si>
  <si>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</si>
  <si>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</si>
  <si>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</si>
  <si>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</si>
  <si>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</si>
  <si>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</si>
  <si>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</si>
  <si>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</si>
  <si>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</si>
  <si>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</si>
  <si>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</si>
  <si>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</si>
  <si>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</si>
  <si>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</si>
  <si>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</si>
  <si>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</si>
  <si>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</si>
  <si>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</si>
  <si>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</si>
  <si>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</si>
  <si>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</si>
  <si>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</si>
  <si>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</si>
  <si>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</si>
  <si>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</si>
  <si>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</si>
  <si>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</si>
  <si>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</si>
  <si>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</si>
  <si>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</si>
  <si>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</si>
  <si>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</si>
  <si>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</si>
  <si>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</si>
  <si>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</si>
  <si>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</si>
  <si>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</si>
  <si>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</si>
  <si>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</si>
  <si>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</si>
  <si>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</si>
  <si>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</si>
  <si>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</si>
  <si>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</si>
  <si>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</si>
  <si>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</si>
  <si>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</si>
  <si>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</si>
  <si>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</si>
  <si>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</si>
  <si>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</si>
  <si>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</si>
  <si>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</si>
  <si>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</si>
  <si>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</si>
  <si>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</si>
  <si>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</si>
  <si>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</si>
  <si>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</si>
  <si>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</si>
  <si>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</si>
  <si>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</si>
  <si>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</si>
  <si>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</si>
  <si>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</si>
  <si>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</si>
  <si>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</si>
  <si>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</si>
  <si>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</si>
  <si>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</si>
  <si>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</si>
  <si>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</si>
  <si>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</si>
  <si>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</si>
  <si>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</si>
  <si>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</si>
  <si>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</si>
  <si>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</si>
  <si>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</si>
  <si>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</si>
  <si>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</si>
  <si>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</si>
  <si>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</si>
  <si>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</si>
  <si>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</si>
  <si>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</si>
  <si>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</si>
  <si>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</si>
  <si>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</si>
  <si>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</si>
  <si>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</si>
  <si>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</si>
  <si>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</si>
  <si>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</si>
  <si>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</si>
  <si>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</si>
  <si>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</si>
  <si>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</si>
  <si>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</si>
  <si>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</si>
  <si>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</si>
  <si>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</si>
  <si>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</si>
  <si>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</si>
  <si>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</si>
  <si>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</si>
  <si>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</si>
  <si>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</si>
  <si>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</si>
  <si>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</si>
  <si>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</si>
  <si>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</si>
  <si>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</si>
  <si>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</si>
  <si>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</si>
  <si>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</si>
  <si>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</si>
  <si>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</si>
  <si>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</si>
  <si>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</si>
  <si>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</si>
  <si>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</si>
  <si>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</si>
  <si>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</si>
  <si>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</si>
  <si>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</si>
  <si>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</si>
  <si>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</si>
  <si>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</si>
  <si>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</si>
  <si>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</si>
  <si>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</si>
  <si>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</si>
  <si>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</si>
  <si>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</si>
  <si>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</si>
  <si>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</si>
  <si>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</si>
  <si>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</si>
  <si>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</si>
  <si>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</si>
  <si>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</si>
  <si>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</si>
  <si>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</si>
  <si>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</si>
  <si>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</si>
  <si>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</si>
  <si>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</si>
  <si>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</si>
  <si>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</si>
  <si>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</si>
  <si>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</si>
  <si>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</si>
  <si>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</si>
  <si>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</si>
  <si>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</si>
  <si>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</si>
  <si>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</si>
  <si>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</si>
  <si>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</si>
  <si>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</si>
  <si>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</si>
  <si>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</si>
  <si>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</si>
  <si>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</si>
  <si>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</si>
  <si>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</si>
  <si>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</si>
  <si>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</si>
  <si>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</si>
  <si>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</si>
  <si>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</si>
  <si>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</si>
  <si>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</si>
  <si>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</si>
  <si>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</si>
  <si>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</si>
  <si>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</si>
  <si>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</si>
  <si>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</si>
  <si>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</si>
  <si>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</si>
  <si>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</si>
  <si>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</si>
  <si>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</si>
  <si>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</si>
  <si>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</si>
  <si>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</si>
  <si>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</si>
  <si>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</si>
  <si>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</si>
  <si>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</si>
  <si>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</si>
  <si>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</si>
  <si>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</si>
  <si>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</si>
  <si>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</si>
  <si>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</si>
  <si>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</si>
  <si>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</si>
  <si>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</si>
  <si>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</si>
  <si>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</si>
  <si>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</si>
  <si>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</si>
  <si>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</si>
  <si>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</si>
  <si>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</si>
  <si>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</si>
  <si>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</si>
  <si>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</si>
  <si>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</si>
  <si>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</si>
  <si>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</si>
  <si>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</si>
  <si>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</si>
  <si>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</si>
  <si>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</si>
  <si>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</si>
  <si>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</si>
  <si>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</si>
  <si>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</si>
  <si>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</si>
  <si>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</si>
  <si>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</si>
  <si>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</si>
  <si>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</si>
  <si>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</si>
  <si>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</si>
  <si>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</si>
  <si>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</si>
  <si>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</si>
  <si>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</si>
  <si>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</si>
  <si>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</si>
  <si>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</si>
  <si>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</si>
  <si>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</si>
  <si>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</si>
  <si>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</si>
  <si>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</si>
  <si>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</si>
  <si>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</si>
  <si>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</si>
  <si>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</si>
  <si>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</si>
  <si>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</si>
  <si>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</si>
  <si>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</si>
  <si>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</si>
  <si>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</si>
  <si>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</si>
  <si>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</si>
  <si>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</si>
  <si>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</si>
  <si>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</si>
  <si>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</si>
  <si>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</si>
  <si>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</si>
  <si>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</si>
  <si>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</si>
  <si>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</si>
  <si>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</si>
  <si>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</si>
  <si>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</si>
  <si>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</si>
  <si>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</si>
  <si>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</si>
  <si>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</si>
  <si>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</si>
  <si>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</si>
  <si>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</si>
  <si>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</si>
  <si>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</si>
  <si>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</si>
  <si>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</si>
  <si>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</si>
  <si>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</si>
  <si>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</si>
  <si>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</si>
  <si>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</si>
  <si>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</si>
  <si>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</si>
  <si>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</si>
  <si>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</si>
  <si>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</si>
  <si>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</si>
  <si>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</si>
  <si>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</si>
  <si>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</si>
  <si>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</si>
  <si>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</si>
  <si>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</si>
  <si>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</si>
  <si>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</si>
  <si>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</si>
  <si>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</si>
  <si>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</si>
  <si>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</si>
  <si>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</si>
  <si>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</si>
  <si>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</si>
  <si>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</si>
  <si>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</si>
  <si>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</si>
  <si>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</si>
  <si>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</si>
  <si>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</si>
  <si>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</si>
  <si>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</si>
  <si>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</si>
  <si>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</si>
  <si>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</si>
  <si>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</si>
  <si>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</si>
  <si>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</si>
  <si>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</si>
  <si>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</si>
  <si>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</si>
  <si>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</si>
  <si>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</si>
  <si>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</si>
  <si>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</si>
  <si>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</si>
  <si>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</si>
  <si>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</si>
  <si>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</si>
  <si>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</si>
  <si>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</si>
  <si>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</si>
  <si>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</si>
  <si>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</si>
  <si>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</si>
  <si>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</si>
  <si>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</si>
  <si>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</si>
  <si>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</si>
  <si>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</si>
  <si>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</si>
  <si>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</si>
  <si>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</si>
  <si>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</si>
  <si>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</si>
  <si>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</si>
  <si>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</si>
  <si>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</si>
  <si>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</si>
  <si>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</si>
  <si>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</si>
  <si>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</si>
  <si>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</si>
  <si>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</si>
  <si>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</si>
  <si>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</si>
  <si>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</si>
  <si>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</si>
  <si>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</si>
  <si>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</si>
  <si>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</si>
  <si>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</si>
  <si>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</si>
  <si>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</si>
  <si>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</si>
  <si>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</si>
  <si>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</si>
  <si>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</si>
  <si>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</si>
  <si>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</si>
  <si>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</si>
  <si>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</si>
  <si>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</si>
  <si>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</si>
  <si>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</si>
  <si>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</si>
  <si>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</si>
  <si>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</si>
  <si>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</si>
  <si>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</si>
  <si>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</si>
  <si>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</si>
  <si>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</si>
  <si>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</si>
  <si>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</si>
  <si>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</si>
  <si>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</si>
  <si>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</si>
  <si>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</si>
  <si>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</si>
  <si>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</si>
  <si>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</si>
  <si>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</si>
  <si>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</si>
  <si>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</si>
  <si>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</si>
  <si>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</si>
  <si>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</si>
  <si>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</si>
  <si>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</si>
  <si>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</si>
  <si>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</si>
  <si>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</si>
  <si>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</si>
  <si>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</si>
  <si>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</si>
  <si>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</si>
  <si>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</si>
  <si>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</si>
  <si>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</si>
  <si>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</si>
  <si>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</si>
  <si>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</si>
  <si>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</si>
  <si>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</si>
  <si>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</si>
  <si>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</si>
  <si>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</si>
  <si>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</si>
  <si>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</si>
  <si>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</si>
  <si>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</si>
  <si>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</si>
  <si>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</si>
  <si>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</si>
  <si>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</si>
  <si>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</si>
  <si>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</si>
  <si>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</si>
  <si>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</si>
  <si>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</si>
  <si>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</si>
  <si>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</si>
  <si>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</si>
  <si>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</si>
  <si>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</si>
  <si>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</si>
  <si>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</si>
  <si>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</si>
  <si>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</si>
  <si>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</si>
  <si>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</si>
  <si>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</si>
  <si>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</si>
  <si>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</si>
  <si>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</si>
  <si>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</si>
  <si>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</si>
  <si>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</si>
  <si>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</si>
  <si>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</si>
  <si>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</si>
  <si>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</si>
  <si>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</si>
  <si>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</si>
  <si>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</si>
  <si>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</si>
  <si>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</si>
  <si>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</si>
  <si>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</si>
  <si>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</si>
  <si>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</si>
  <si>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</si>
  <si>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</si>
  <si>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</si>
  <si>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</si>
  <si>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</si>
  <si>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</si>
  <si>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</si>
  <si>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</si>
  <si>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</si>
  <si>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</si>
  <si>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</si>
  <si>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</si>
  <si>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</si>
  <si>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</si>
  <si>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</si>
  <si>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</si>
  <si>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</si>
  <si>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</si>
  <si>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</si>
  <si>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</si>
  <si>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</si>
  <si>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</si>
  <si>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</si>
  <si>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</si>
  <si>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</si>
  <si>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</si>
  <si>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</si>
  <si>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</si>
  <si>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</si>
  <si>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</si>
  <si>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</si>
  <si>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</si>
  <si>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</si>
  <si>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</si>
  <si>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</si>
  <si>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</si>
  <si>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</si>
  <si>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</si>
  <si>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</si>
  <si>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</si>
  <si>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</si>
  <si>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</si>
  <si>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</si>
  <si>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</si>
  <si>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</si>
  <si>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</si>
  <si>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</si>
  <si>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</si>
  <si>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</si>
  <si>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</si>
  <si>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</si>
  <si>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</si>
  <si>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</si>
  <si>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</si>
  <si>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</si>
  <si>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</si>
  <si>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</si>
  <si>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</si>
  <si>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</si>
  <si>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</si>
  <si>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</si>
  <si>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</si>
  <si>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</si>
  <si>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</si>
  <si>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</si>
  <si>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</si>
  <si>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</si>
  <si>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</si>
  <si>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</si>
  <si>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</si>
  <si>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</si>
  <si>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</si>
  <si>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</si>
  <si>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</si>
  <si>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</si>
  <si>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</si>
  <si>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</si>
  <si>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</si>
  <si>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</si>
  <si>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</si>
  <si>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</si>
  <si>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</si>
  <si>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</si>
  <si>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</si>
  <si>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</si>
  <si>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</si>
  <si>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</si>
  <si>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</si>
  <si>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</si>
  <si>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</si>
  <si>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</si>
  <si>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</si>
  <si>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</si>
  <si>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</si>
  <si>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</si>
  <si>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</si>
  <si>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</si>
  <si>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</si>
  <si>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</si>
  <si>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</si>
  <si>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</si>
  <si>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</si>
  <si>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</si>
  <si>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</si>
  <si>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</si>
  <si>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</si>
  <si>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</si>
  <si>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</si>
  <si>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</si>
  <si>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</si>
  <si>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</si>
  <si>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</si>
  <si>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</si>
  <si>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</si>
  <si>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</si>
  <si>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</si>
  <si>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</si>
  <si>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</si>
  <si>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</si>
  <si>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</si>
  <si>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</si>
  <si>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</si>
  <si>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</si>
  <si>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</si>
  <si>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</si>
  <si>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</si>
  <si>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</si>
  <si>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</si>
  <si>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</si>
  <si>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</si>
  <si>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</si>
  <si>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</si>
  <si>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</si>
  <si>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</si>
  <si>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</si>
  <si>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</si>
  <si>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</si>
  <si>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</si>
  <si>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</si>
  <si>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</si>
  <si>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</si>
  <si>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</si>
  <si>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</si>
  <si>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</si>
  <si>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</si>
  <si>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</si>
  <si>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</si>
  <si>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</si>
  <si>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</si>
  <si>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</si>
  <si>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</si>
  <si>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</si>
  <si>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</si>
  <si>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</si>
  <si>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</si>
  <si>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</si>
  <si>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</si>
  <si>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</si>
  <si>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</si>
  <si>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</si>
  <si>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</si>
  <si>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</si>
  <si>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</si>
  <si>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</si>
  <si>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</si>
  <si>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</si>
  <si>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</si>
  <si>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</si>
  <si>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</si>
  <si>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</si>
  <si>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</si>
  <si>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</si>
  <si>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</si>
  <si>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</si>
  <si>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</si>
  <si>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</si>
  <si>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</si>
  <si>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</si>
  <si>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</si>
  <si>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</si>
  <si>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</si>
  <si>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</si>
  <si>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</si>
  <si>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</si>
  <si>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</si>
  <si>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</si>
  <si>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</si>
  <si>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</si>
  <si>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</si>
  <si>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</si>
  <si>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</si>
  <si>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</si>
  <si>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</si>
  <si>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</si>
  <si>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</si>
  <si>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</si>
  <si>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</si>
  <si>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</si>
  <si>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</si>
  <si>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</si>
  <si>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</si>
  <si>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</si>
  <si>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</si>
  <si>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</si>
  <si>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</si>
  <si>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</si>
  <si>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</si>
  <si>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</si>
  <si>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</si>
  <si>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</si>
  <si>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</si>
  <si>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</si>
  <si>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</si>
  <si>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</si>
  <si>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</si>
  <si>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</si>
  <si>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</si>
  <si>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</si>
  <si>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</si>
  <si>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</si>
  <si>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</si>
  <si>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</si>
  <si>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</si>
  <si>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</si>
  <si>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</si>
  <si>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</si>
  <si>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</si>
  <si>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</si>
  <si>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</si>
  <si>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</si>
  <si>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</si>
  <si>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</si>
  <si>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</si>
  <si>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</si>
  <si>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</si>
  <si>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</si>
  <si>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</si>
  <si>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</si>
  <si>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</si>
  <si>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</si>
  <si>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</si>
  <si>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</si>
  <si>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</si>
  <si>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</si>
  <si>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</si>
  <si>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</si>
  <si>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</si>
  <si>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</si>
  <si>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</si>
  <si>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</si>
  <si>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</si>
  <si>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</si>
  <si>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</si>
  <si>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</si>
  <si>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</si>
  <si>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</si>
  <si>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</si>
  <si>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</si>
  <si>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</si>
  <si>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</si>
  <si>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</si>
  <si>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</si>
  <si>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</si>
  <si>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</si>
  <si>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</si>
  <si>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</si>
  <si>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</si>
  <si>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</si>
  <si>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</si>
  <si>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</si>
  <si>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</si>
  <si>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</si>
  <si>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</si>
  <si>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</si>
  <si>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</si>
  <si>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</si>
  <si>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</si>
  <si>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</si>
  <si>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</si>
  <si>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</si>
  <si>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</si>
  <si>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</si>
  <si>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</si>
  <si>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</si>
  <si>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</si>
  <si>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</si>
  <si>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</si>
  <si>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</si>
  <si>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</si>
  <si>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</si>
  <si>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</si>
  <si>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</si>
  <si>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</si>
  <si>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</si>
  <si>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</si>
  <si>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</si>
  <si>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</si>
  <si>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</si>
  <si>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</si>
  <si>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</si>
  <si>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</si>
  <si>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</si>
  <si>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</si>
  <si>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</si>
  <si>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</si>
  <si>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</si>
  <si>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</si>
  <si>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</si>
  <si>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</si>
  <si>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</si>
  <si>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</si>
  <si>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</si>
  <si>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</si>
  <si>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</si>
  <si>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</si>
  <si>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</si>
  <si>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</si>
  <si>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</si>
  <si>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</si>
  <si>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</si>
  <si>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</si>
  <si>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</si>
  <si>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</si>
  <si>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</si>
  <si>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</si>
  <si>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</si>
  <si>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</si>
  <si>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</si>
  <si>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</si>
  <si>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</si>
  <si>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</si>
  <si>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</si>
  <si>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</si>
  <si>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</si>
  <si>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</si>
  <si>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</si>
  <si>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</si>
  <si>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</si>
  <si>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</si>
  <si>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</si>
  <si>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</si>
  <si>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</si>
  <si>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</si>
  <si>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</si>
  <si>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</si>
  <si>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</si>
  <si>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</si>
  <si>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</si>
  <si>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</si>
  <si>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</si>
  <si>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</si>
  <si>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</si>
  <si>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</si>
  <si>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</si>
  <si>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</si>
  <si>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</si>
  <si>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</si>
  <si>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</si>
  <si>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</si>
  <si>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</si>
  <si>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</si>
  <si>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</si>
  <si>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</si>
  <si>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</si>
  <si>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</si>
  <si>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</si>
  <si>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</si>
  <si>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</si>
  <si>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</si>
  <si>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</si>
  <si>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</si>
  <si>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</si>
  <si>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</si>
  <si>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</si>
  <si>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</si>
  <si>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</si>
  <si>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</si>
  <si>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</si>
  <si>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</si>
  <si>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</si>
  <si>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</si>
  <si>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</si>
  <si>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</si>
  <si>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</si>
  <si>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</si>
  <si>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</si>
  <si>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</si>
  <si>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</si>
  <si>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</si>
  <si>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</si>
  <si>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</si>
  <si>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</si>
  <si>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</si>
  <si>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</si>
  <si>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</si>
  <si>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</si>
  <si>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</si>
  <si>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</si>
  <si>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</si>
  <si>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</si>
  <si>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</si>
  <si>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</si>
  <si>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</si>
  <si>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</si>
  <si>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</si>
  <si>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</si>
  <si>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</si>
  <si>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</si>
  <si>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</si>
  <si>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</si>
  <si>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</si>
  <si>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</si>
  <si>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</si>
  <si>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</si>
  <si>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</si>
  <si>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</si>
  <si>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</si>
  <si>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</si>
  <si>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</si>
  <si>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</si>
  <si>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</si>
  <si>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</si>
  <si>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</si>
  <si>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</si>
  <si>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</si>
  <si>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</si>
  <si>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</si>
  <si>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</si>
  <si>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</si>
  <si>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</si>
  <si>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</si>
  <si>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</si>
  <si>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</si>
  <si>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</si>
  <si>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</si>
  <si>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</si>
  <si>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</si>
  <si>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</si>
  <si>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</si>
  <si>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</si>
  <si>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</si>
  <si>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</si>
  <si>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</si>
  <si>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</si>
  <si>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</si>
  <si>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</si>
  <si>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</si>
  <si>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</si>
  <si>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</si>
  <si>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</si>
  <si>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</si>
  <si>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</si>
  <si>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</si>
  <si>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</si>
  <si>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</si>
  <si>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</si>
  <si>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</si>
  <si>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</si>
  <si>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</si>
  <si>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</si>
  <si>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</si>
  <si>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</si>
  <si>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</si>
  <si>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</si>
  <si>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</si>
  <si>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</si>
  <si>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</si>
  <si>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</si>
  <si>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</si>
  <si>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</si>
  <si>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</si>
  <si>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</si>
  <si>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</si>
  <si>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</si>
  <si>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</si>
  <si>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</si>
  <si>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</si>
  <si>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</si>
  <si>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</si>
  <si>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</si>
  <si>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</si>
  <si>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</si>
  <si>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</si>
  <si>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</si>
  <si>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</si>
  <si>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</si>
  <si>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</si>
  <si>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</si>
  <si>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</si>
  <si>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</si>
  <si>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</si>
  <si>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</si>
  <si>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</si>
  <si>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</si>
  <si>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</si>
  <si>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</si>
  <si>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</si>
  <si>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</si>
  <si>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</si>
  <si>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</si>
  <si>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</si>
  <si>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</si>
  <si>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</si>
  <si>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</si>
  <si>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</si>
  <si>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</si>
  <si>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</si>
  <si>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</si>
  <si>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</si>
  <si>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</si>
  <si>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</si>
  <si>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</si>
  <si>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</si>
  <si>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</si>
  <si>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</si>
  <si>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</si>
  <si>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</si>
  <si>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</si>
  <si>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</si>
  <si>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</si>
  <si>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</si>
  <si>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</si>
  <si>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</si>
  <si>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</si>
  <si>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</si>
  <si>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</si>
  <si>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</si>
  <si>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</si>
  <si>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</si>
  <si>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</si>
  <si>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</si>
  <si>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</si>
  <si>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</si>
  <si>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</si>
  <si>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</si>
  <si>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</si>
  <si>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</si>
  <si>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</si>
  <si>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</si>
  <si>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</si>
  <si>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</si>
  <si>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</si>
  <si>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</si>
  <si>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</si>
  <si>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</si>
  <si>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</si>
  <si>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</si>
  <si>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</si>
  <si>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</si>
  <si>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</si>
  <si>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</si>
  <si>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</si>
  <si>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</si>
  <si>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</si>
  <si>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</si>
  <si>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</si>
  <si>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</si>
  <si>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</si>
  <si>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</si>
  <si>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</si>
  <si>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</si>
  <si>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</si>
  <si>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</si>
  <si>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</si>
  <si>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</si>
  <si>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</si>
  <si>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</si>
  <si>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</si>
  <si>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</si>
  <si>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</si>
  <si>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</si>
  <si>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</si>
  <si>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</si>
  <si>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</si>
  <si>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</si>
  <si>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</si>
  <si>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</si>
  <si>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</si>
  <si>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</si>
  <si>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</si>
  <si>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</si>
  <si>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</si>
  <si>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</si>
  <si>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</si>
  <si>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</si>
  <si>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</si>
  <si>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</si>
  <si>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</si>
  <si>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</si>
  <si>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</si>
  <si>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</si>
  <si>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</si>
  <si>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</si>
  <si>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</si>
  <si>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</si>
  <si>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</si>
  <si>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</si>
  <si>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</si>
  <si>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</si>
  <si>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</si>
  <si>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</si>
  <si>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</si>
  <si>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</si>
  <si>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</si>
  <si>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</si>
  <si>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</si>
  <si>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</si>
  <si>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</si>
  <si>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</si>
  <si>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</si>
  <si>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</si>
  <si>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</si>
  <si>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</si>
  <si>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</si>
  <si>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</si>
  <si>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</si>
  <si>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</si>
  <si>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</si>
  <si>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</si>
  <si>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</si>
  <si>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</si>
  <si>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</si>
  <si>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</si>
  <si>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</si>
  <si>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</si>
  <si>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</si>
  <si>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</si>
  <si>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</si>
  <si>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</si>
  <si>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</si>
  <si>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</si>
  <si>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</si>
  <si>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</si>
  <si>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</si>
  <si>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</si>
  <si>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</si>
  <si>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</si>
  <si>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</si>
  <si>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</si>
  <si>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</si>
  <si>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</si>
  <si>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</si>
  <si>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</si>
  <si>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</si>
  <si>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</si>
  <si>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</si>
  <si>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</si>
  <si>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</si>
  <si>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</si>
  <si>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</si>
  <si>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</si>
  <si>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</si>
  <si>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</si>
  <si>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</si>
  <si>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</si>
  <si>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</si>
  <si>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</si>
  <si>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</si>
  <si>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</si>
  <si>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</si>
  <si>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</si>
  <si>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</si>
  <si>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</si>
  <si>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</si>
  <si>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</si>
  <si>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</si>
  <si>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</si>
  <si>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</si>
  <si>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</si>
  <si>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</si>
  <si>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</si>
  <si>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</si>
  <si>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</si>
  <si>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</si>
  <si>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</si>
  <si>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</si>
  <si>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</si>
  <si>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</si>
  <si>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</si>
  <si>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</si>
  <si>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</si>
  <si>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</si>
  <si>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</si>
  <si>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</si>
  <si>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</si>
  <si>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</si>
  <si>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</si>
  <si>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</si>
  <si>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</si>
  <si>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</si>
  <si>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</si>
  <si>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</si>
  <si>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</si>
  <si>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</si>
  <si>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</si>
  <si>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</si>
  <si>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</si>
  <si>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</si>
  <si>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</si>
  <si>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</si>
  <si>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</si>
  <si>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</si>
  <si>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</si>
  <si>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</si>
  <si>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</si>
  <si>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</si>
  <si>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</si>
  <si>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</si>
  <si>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</si>
  <si>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</si>
  <si>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</si>
  <si>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</si>
  <si>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</si>
  <si>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</si>
  <si>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</si>
  <si>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</si>
  <si>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</si>
  <si>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</si>
  <si>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</si>
  <si>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</si>
  <si>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</si>
  <si>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</si>
  <si>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</si>
  <si>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</si>
  <si>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</si>
  <si>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</si>
  <si>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</si>
  <si>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</si>
  <si>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</si>
  <si>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</si>
  <si>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</si>
  <si>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</si>
  <si>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</si>
  <si>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</si>
  <si>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</si>
  <si>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</si>
  <si>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</si>
  <si>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</si>
  <si>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</si>
  <si>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</si>
  <si>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</si>
  <si>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</si>
  <si>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</si>
  <si>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</si>
  <si>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</si>
  <si>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</si>
  <si>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</si>
  <si>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</si>
  <si>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</si>
  <si>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</si>
  <si>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</si>
  <si>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</si>
  <si>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</si>
  <si>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</si>
  <si>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</si>
  <si>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</si>
  <si>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</si>
  <si>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</si>
  <si>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</si>
  <si>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</si>
  <si>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</si>
  <si>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</si>
  <si>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</si>
  <si>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</si>
  <si>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</si>
  <si>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</si>
  <si>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</si>
  <si>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</si>
  <si>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</si>
  <si>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</si>
  <si>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</si>
  <si>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</si>
  <si>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</si>
  <si>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</si>
  <si>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</si>
  <si>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</si>
  <si>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</si>
  <si>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</si>
  <si>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</si>
  <si>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</si>
  <si>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</si>
  <si>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</si>
  <si>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</si>
  <si>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</si>
  <si>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</si>
  <si>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</si>
  <si>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</si>
  <si>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</si>
  <si>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</si>
  <si>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</si>
  <si>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</si>
  <si>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</si>
  <si>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</si>
  <si>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</si>
  <si>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</si>
  <si>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</si>
  <si>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</si>
  <si>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</si>
  <si>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</si>
  <si>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</si>
  <si>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</si>
  <si>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</si>
  <si>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</si>
  <si>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</si>
  <si>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</si>
  <si>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</si>
  <si>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</si>
  <si>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</si>
  <si>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</si>
  <si>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</si>
  <si>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</si>
  <si>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</si>
  <si>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</si>
  <si>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</si>
  <si>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</si>
  <si>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</si>
  <si>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</si>
  <si>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</si>
  <si>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</si>
  <si>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</si>
  <si>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</si>
  <si>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</si>
  <si>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</si>
  <si>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</si>
  <si>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</si>
  <si>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</si>
  <si>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</si>
  <si>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</si>
  <si>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</si>
  <si>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</si>
  <si>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</si>
  <si>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</si>
  <si>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</si>
  <si>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</si>
  <si>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</si>
  <si>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</si>
  <si>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</si>
  <si>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</si>
  <si>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</si>
  <si>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</si>
  <si>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</si>
  <si>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</si>
  <si>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</si>
  <si>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</si>
  <si>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</si>
  <si>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</si>
  <si>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</si>
  <si>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</si>
  <si>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</si>
  <si>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</si>
  <si>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</si>
  <si>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</si>
  <si>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</si>
  <si>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</si>
  <si>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</si>
  <si>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</si>
  <si>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</si>
  <si>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</si>
  <si>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</si>
  <si>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</si>
  <si>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</si>
  <si>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</si>
  <si>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</si>
  <si>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</si>
  <si>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</si>
  <si>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</si>
  <si>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</si>
  <si>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</si>
  <si>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</si>
  <si>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</si>
  <si>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</si>
  <si>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</si>
  <si>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</si>
  <si>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</si>
  <si>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</si>
  <si>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</si>
  <si>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</si>
  <si>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</si>
  <si>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</si>
  <si>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</si>
  <si>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</si>
  <si>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</si>
  <si>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</si>
  <si>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</si>
  <si>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</si>
  <si>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</si>
  <si>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</si>
  <si>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</si>
  <si>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</si>
  <si>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</si>
  <si>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</si>
  <si>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</si>
  <si>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</si>
  <si>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</si>
  <si>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</si>
  <si>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</si>
  <si>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</si>
  <si>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</si>
  <si>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</si>
  <si>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</si>
  <si>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</si>
  <si>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</si>
  <si>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</si>
  <si>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</si>
  <si>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</si>
  <si>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</si>
  <si>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</si>
  <si>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</si>
  <si>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</si>
  <si>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</si>
  <si>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</si>
  <si>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</si>
  <si>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</si>
  <si>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</si>
  <si>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</si>
  <si>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</si>
  <si>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</si>
  <si>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</si>
  <si>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</si>
  <si>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</si>
  <si>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</si>
  <si>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</si>
  <si>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</si>
  <si>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</si>
  <si>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</si>
  <si>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</si>
  <si>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</si>
  <si>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</si>
  <si>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</si>
  <si>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</si>
  <si>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</si>
  <si>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</si>
  <si>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</si>
  <si>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</si>
  <si>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</si>
  <si>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</si>
  <si>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</si>
  <si>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</si>
  <si>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</si>
  <si>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</si>
  <si>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</si>
  <si>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</si>
  <si>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</si>
  <si>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</si>
  <si>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</si>
  <si>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</si>
  <si>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</si>
  <si>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</si>
  <si>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</si>
  <si>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</si>
  <si>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</si>
  <si>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</si>
  <si>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</si>
  <si>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</si>
  <si>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</si>
  <si>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</si>
  <si>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</si>
  <si>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</si>
  <si>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</si>
  <si>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</si>
  <si>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</si>
  <si>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</si>
  <si>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</si>
  <si>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</si>
  <si>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</si>
  <si>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</si>
  <si>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</si>
  <si>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</si>
  <si>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</si>
  <si>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</si>
  <si>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</si>
  <si>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</si>
  <si>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</si>
  <si>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</si>
  <si>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</si>
  <si>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</si>
  <si>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</si>
  <si>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</si>
  <si>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</si>
  <si>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</si>
  <si>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</si>
  <si>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</si>
  <si>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</si>
  <si>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</si>
  <si>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</si>
  <si>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</si>
  <si>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</si>
  <si>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</si>
  <si>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</si>
  <si>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</si>
  <si>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</si>
  <si>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</si>
  <si>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</si>
  <si>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</si>
  <si>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</si>
  <si>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</si>
  <si>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</si>
  <si>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</si>
  <si>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</si>
  <si>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</si>
  <si>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</si>
  <si>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</si>
  <si>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</si>
  <si>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</si>
  <si>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</si>
  <si>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</si>
  <si>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</si>
  <si>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</si>
  <si>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</si>
  <si>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</si>
  <si>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</si>
  <si>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</si>
  <si>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</si>
  <si>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</si>
  <si>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</si>
  <si>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</si>
  <si>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</si>
  <si>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</si>
  <si>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</si>
  <si>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</si>
  <si>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</si>
  <si>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</si>
  <si>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</si>
  <si>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</si>
  <si>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</si>
  <si>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</si>
  <si>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</si>
  <si>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</si>
  <si>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</si>
  <si>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</si>
  <si>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</si>
  <si>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</si>
  <si>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</si>
  <si>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</si>
  <si>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</si>
  <si>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</si>
  <si>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</si>
  <si>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</si>
  <si>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</si>
  <si>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</si>
  <si>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</si>
  <si>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</si>
  <si>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</si>
  <si>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</si>
  <si>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</si>
  <si>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</si>
  <si>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</si>
  <si>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</si>
  <si>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</si>
  <si>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</si>
  <si>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</si>
  <si>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</si>
  <si>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</si>
  <si>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</si>
  <si>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</si>
  <si>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</si>
  <si>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</si>
  <si>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</si>
  <si>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</si>
  <si>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</si>
  <si>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</si>
  <si>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</si>
  <si>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</si>
  <si>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</si>
  <si>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</si>
  <si>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</si>
  <si>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</si>
  <si>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</si>
  <si>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</si>
  <si>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</si>
  <si>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</si>
  <si>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</si>
  <si>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</si>
  <si>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</si>
  <si>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</si>
  <si>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</si>
  <si>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</si>
  <si>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</si>
  <si>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</si>
  <si>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</si>
  <si>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</si>
  <si>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</si>
  <si>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</si>
  <si>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</si>
  <si>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</si>
  <si>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</si>
  <si>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</si>
  <si>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</si>
  <si>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</si>
  <si>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</si>
  <si>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</si>
  <si>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</si>
  <si>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</si>
  <si>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</si>
  <si>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</si>
  <si>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</si>
  <si>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</si>
  <si>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</si>
  <si>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</si>
  <si>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</si>
  <si>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</si>
  <si>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</si>
  <si>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</si>
  <si>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</si>
  <si>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</si>
  <si>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</si>
  <si>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</si>
  <si>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</si>
  <si>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</si>
  <si>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</si>
  <si>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</si>
  <si>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</si>
  <si>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</si>
  <si>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</si>
  <si>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</si>
  <si>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</si>
  <si>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</si>
  <si>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</si>
  <si>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</si>
  <si>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</si>
  <si>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</si>
  <si>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</si>
  <si>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</si>
  <si>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</si>
  <si>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</si>
  <si>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</si>
  <si>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</si>
  <si>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</si>
  <si>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</si>
  <si>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</si>
  <si>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</si>
  <si>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</si>
  <si>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</si>
  <si>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</si>
  <si>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</si>
  <si>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</si>
  <si>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</si>
  <si>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</si>
  <si>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</si>
  <si>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</si>
  <si>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</si>
  <si>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</si>
  <si>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</si>
  <si>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</si>
  <si>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</si>
  <si>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</si>
  <si>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</si>
  <si>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</si>
  <si>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</si>
  <si>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</si>
  <si>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</si>
  <si>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</si>
  <si>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</si>
  <si>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</si>
  <si>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</si>
  <si>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</si>
  <si>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</si>
  <si>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</si>
  <si>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</si>
  <si>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</si>
  <si>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</si>
  <si>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</si>
  <si>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</si>
  <si>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</si>
  <si>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</si>
  <si>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</si>
  <si>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</si>
  <si>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</si>
  <si>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</si>
  <si>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</si>
  <si>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</si>
  <si>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</si>
  <si>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</si>
  <si>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</si>
  <si>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</si>
  <si>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</si>
  <si>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</si>
  <si>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</si>
  <si>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</si>
  <si>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</si>
  <si>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</si>
  <si>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</si>
  <si>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</si>
  <si>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</si>
  <si>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</si>
  <si>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</si>
  <si>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</si>
  <si>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</si>
  <si>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</si>
  <si>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</si>
  <si>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</si>
  <si>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</si>
  <si>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</si>
  <si>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</si>
  <si>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</si>
  <si>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</si>
  <si>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</si>
  <si>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</si>
  <si>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</si>
  <si>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</si>
  <si>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</si>
  <si>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</si>
  <si>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</si>
  <si>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</si>
  <si>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</si>
  <si>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</si>
  <si>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</si>
  <si>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</si>
  <si>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</si>
  <si>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</si>
  <si>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</si>
  <si>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</si>
  <si>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</si>
  <si>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</si>
  <si>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</si>
  <si>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</si>
  <si>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</si>
  <si>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</si>
  <si>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</si>
  <si>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</si>
  <si>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</si>
  <si>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</si>
  <si>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</si>
  <si>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</si>
  <si>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</si>
  <si>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</si>
  <si>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</si>
  <si>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</si>
  <si>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</si>
  <si>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</si>
  <si>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</si>
  <si>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</si>
  <si>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</si>
  <si>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</si>
  <si>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</si>
  <si>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</si>
  <si>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</si>
  <si>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</si>
  <si>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</si>
  <si>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</si>
  <si>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</si>
  <si>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</si>
  <si>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</si>
  <si>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</si>
  <si>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</si>
  <si>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</si>
  <si>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</si>
  <si>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</si>
  <si>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</si>
  <si>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</si>
  <si>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</si>
  <si>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</si>
  <si>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</si>
  <si>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</si>
  <si>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</si>
  <si>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</si>
  <si>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</si>
  <si>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</si>
  <si>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</si>
  <si>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</si>
  <si>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</si>
  <si>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</si>
  <si>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</si>
  <si>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</si>
  <si>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</si>
  <si>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</si>
  <si>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</si>
  <si>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</si>
  <si>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</si>
  <si>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</si>
  <si>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</si>
  <si>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</si>
  <si>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</si>
  <si>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</si>
  <si>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</si>
  <si>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</si>
  <si>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</si>
  <si>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</si>
  <si>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</si>
  <si>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</si>
  <si>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</si>
  <si>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</si>
  <si>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</si>
  <si>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</si>
  <si>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</si>
  <si>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</si>
  <si>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</si>
  <si>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</si>
  <si>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</si>
  <si>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</si>
  <si>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</si>
  <si>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</si>
  <si>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</si>
  <si>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</si>
  <si>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</si>
  <si>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</si>
  <si>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</si>
  <si>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</si>
  <si>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</si>
  <si>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</si>
  <si>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</si>
  <si>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</si>
  <si>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</si>
  <si>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</si>
  <si>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</si>
  <si>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</si>
  <si>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</si>
  <si>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</si>
  <si>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</si>
  <si>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</si>
  <si>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</si>
  <si>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</si>
  <si>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</si>
  <si>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</si>
  <si>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</si>
  <si>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</si>
  <si>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</si>
  <si>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</si>
  <si>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</si>
  <si>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</si>
  <si>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</si>
  <si>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</si>
  <si>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</si>
  <si>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</si>
  <si>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</si>
  <si>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</si>
  <si>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</si>
  <si>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</si>
  <si>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</si>
  <si>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</si>
  <si>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</si>
  <si>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</si>
  <si>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</si>
  <si>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</si>
  <si>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</si>
  <si>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</si>
  <si>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</si>
  <si>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</si>
  <si>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</si>
  <si>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</si>
  <si>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</si>
  <si>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</si>
  <si>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</si>
  <si>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</si>
  <si>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</si>
  <si>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</si>
  <si>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</si>
  <si>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</si>
  <si>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</si>
  <si>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</si>
  <si>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</si>
  <si>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</si>
  <si>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</si>
  <si>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</si>
  <si>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</si>
  <si>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</si>
  <si>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</si>
  <si>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</si>
  <si>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</si>
  <si>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</si>
  <si>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</si>
  <si>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</si>
  <si>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</si>
  <si>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</si>
  <si>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</si>
  <si>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</si>
  <si>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</si>
  <si>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</si>
  <si>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</si>
  <si>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</si>
  <si>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</si>
  <si>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</si>
  <si>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</si>
  <si>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</si>
  <si>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</si>
  <si>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</si>
  <si>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</si>
  <si>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</si>
  <si>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</si>
  <si>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</si>
  <si>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</si>
  <si>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</si>
  <si>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</si>
  <si>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</si>
  <si>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</si>
  <si>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</si>
  <si>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</si>
  <si>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</si>
  <si>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</si>
  <si>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</si>
  <si>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</si>
  <si>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</si>
  <si>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</si>
  <si>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</si>
  <si>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</si>
  <si>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</si>
  <si>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</si>
  <si>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</si>
  <si>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</si>
  <si>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</si>
  <si>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</si>
  <si>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</si>
  <si>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</si>
  <si>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</si>
  <si>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</si>
  <si>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</si>
  <si>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</si>
  <si>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</si>
  <si>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</si>
  <si>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</si>
  <si>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</si>
  <si>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</si>
  <si>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</si>
  <si>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</si>
  <si>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</si>
  <si>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</si>
  <si>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</si>
  <si>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</si>
  <si>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</si>
  <si>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</si>
  <si>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</si>
  <si>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</si>
  <si>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</si>
  <si>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</si>
  <si>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</si>
  <si>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</si>
  <si>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</si>
  <si>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</si>
  <si>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</si>
  <si>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</si>
  <si>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</si>
  <si>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</si>
  <si>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</si>
  <si>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</si>
  <si>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</si>
  <si>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</si>
  <si>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</si>
  <si>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</si>
  <si>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</si>
  <si>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</si>
  <si>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</si>
  <si>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</si>
  <si>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</si>
  <si>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</si>
  <si>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</si>
  <si>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</si>
  <si>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</si>
  <si>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</si>
  <si>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</si>
  <si>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</si>
  <si>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</si>
  <si>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</si>
  <si>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</si>
  <si>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</si>
  <si>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</si>
  <si>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</si>
  <si>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</si>
  <si>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</si>
  <si>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</si>
  <si>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</si>
  <si>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</si>
  <si>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</si>
  <si>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</si>
  <si>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</si>
  <si>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</si>
  <si>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</si>
  <si>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</si>
  <si>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</si>
  <si>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</si>
  <si>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</si>
  <si>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</si>
  <si>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</si>
  <si>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</si>
  <si>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</si>
  <si>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</si>
  <si>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</si>
  <si>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</si>
  <si>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</si>
  <si>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</si>
  <si>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</si>
  <si>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</si>
  <si>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</si>
  <si>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</si>
  <si>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</si>
  <si>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</si>
  <si>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</si>
  <si>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</si>
  <si>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</si>
  <si>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</si>
  <si>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</si>
  <si>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</si>
  <si>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</si>
  <si>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</si>
  <si>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</si>
  <si>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</si>
  <si>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</si>
  <si>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</si>
  <si>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</si>
  <si>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</si>
  <si>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</si>
  <si>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</si>
  <si>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</si>
  <si>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</si>
  <si>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</si>
  <si>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</si>
  <si>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</si>
  <si>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</si>
  <si>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</si>
  <si>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</si>
  <si>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</si>
  <si>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</si>
  <si>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</si>
  <si>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</si>
  <si>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</si>
  <si>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</si>
  <si>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</si>
  <si>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</si>
  <si>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</si>
  <si>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</si>
  <si>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</si>
  <si>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</si>
  <si>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</si>
  <si>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</si>
  <si>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</si>
  <si>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</si>
  <si>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</si>
  <si>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</si>
  <si>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</si>
  <si>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</si>
  <si>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</si>
  <si>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</si>
  <si>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</si>
  <si>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</si>
  <si>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</si>
  <si>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</si>
  <si>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</si>
  <si>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</si>
  <si>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</si>
  <si>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</si>
  <si>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</si>
  <si>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</si>
  <si>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</si>
  <si>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</si>
  <si>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</si>
  <si>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</si>
  <si>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</si>
  <si>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</si>
  <si>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</si>
  <si>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</si>
  <si>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</si>
  <si>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</si>
  <si>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</si>
  <si>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</si>
  <si>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</si>
  <si>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</si>
  <si>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</si>
  <si>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</si>
  <si>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</si>
  <si>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</si>
  <si>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</si>
  <si>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</si>
  <si>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</si>
  <si>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</si>
  <si>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</si>
  <si>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</si>
  <si>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</si>
  <si>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</si>
  <si>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</si>
  <si>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</si>
  <si>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</si>
  <si>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</si>
  <si>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</si>
  <si>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</si>
  <si>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</si>
  <si>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</si>
  <si>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</si>
  <si>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</si>
  <si>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</si>
  <si>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</si>
  <si>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</si>
  <si>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</si>
  <si>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</si>
  <si>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</si>
  <si>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</si>
  <si>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</si>
  <si>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</si>
  <si>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</si>
  <si>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</si>
  <si>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</si>
  <si>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</si>
  <si>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</si>
  <si>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</si>
  <si>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</si>
  <si>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</si>
  <si>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</si>
  <si>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</si>
  <si>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</si>
  <si>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</si>
  <si>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</si>
  <si>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</si>
  <si>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</si>
  <si>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</si>
  <si>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</si>
  <si>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</si>
  <si>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</si>
  <si>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</si>
  <si>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</si>
  <si>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</si>
  <si>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</si>
  <si>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</si>
  <si>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</si>
  <si>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</si>
  <si>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</si>
  <si>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</si>
  <si>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</si>
  <si>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</si>
  <si>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</si>
  <si>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</si>
  <si>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</si>
  <si>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</si>
  <si>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</si>
  <si>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</si>
  <si>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</si>
  <si>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</si>
  <si>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</si>
  <si>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</si>
  <si>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</si>
  <si>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</si>
  <si>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</si>
  <si>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</si>
  <si>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</si>
  <si>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</si>
  <si>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</si>
  <si>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</si>
  <si>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</si>
  <si>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</si>
  <si>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</si>
  <si>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</si>
  <si>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</si>
  <si>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</si>
  <si>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</si>
  <si>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</si>
  <si>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</si>
  <si>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</si>
  <si>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</si>
  <si>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</si>
  <si>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</si>
  <si>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</si>
  <si>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</si>
  <si>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</si>
  <si>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</si>
  <si>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</si>
  <si>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</si>
  <si>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</si>
  <si>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</si>
  <si>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</si>
  <si>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</si>
  <si>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</si>
  <si>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</si>
  <si>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</si>
  <si>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</si>
  <si>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</si>
  <si>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</si>
  <si>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</si>
  <si>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</si>
  <si>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</si>
  <si>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</si>
  <si>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</si>
  <si>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</si>
  <si>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</si>
  <si>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</si>
  <si>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</si>
  <si>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</si>
  <si>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</si>
  <si>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</si>
  <si>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</si>
  <si>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</si>
  <si>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</si>
  <si>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</si>
  <si>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</si>
  <si>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</si>
  <si>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</si>
  <si>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</si>
  <si>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</si>
  <si>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</si>
  <si>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</si>
  <si>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</si>
  <si>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</si>
  <si>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</si>
  <si>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</si>
  <si>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</si>
  <si>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</si>
  <si>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</si>
  <si>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</si>
  <si>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</si>
  <si>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</si>
  <si>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</si>
  <si>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</si>
  <si>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</si>
  <si>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</si>
  <si>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</si>
  <si>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</si>
  <si>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</si>
  <si>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</si>
  <si>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</si>
  <si>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</si>
  <si>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</si>
  <si>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</si>
  <si>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</si>
  <si>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</si>
  <si>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</si>
  <si>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</si>
  <si>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</si>
  <si>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</si>
  <si>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</si>
  <si>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</si>
  <si>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</si>
  <si>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</si>
  <si>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</si>
  <si>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</si>
  <si>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</si>
  <si>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</si>
  <si>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</si>
  <si>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</si>
  <si>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</si>
  <si>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</si>
  <si>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</si>
  <si>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</si>
  <si>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</si>
  <si>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</si>
  <si>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</si>
  <si>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</si>
  <si>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</si>
  <si>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</si>
  <si>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</si>
  <si>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</si>
  <si>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</si>
  <si>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</si>
  <si>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</si>
  <si>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</si>
  <si>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</si>
  <si>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</si>
  <si>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</si>
  <si>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</si>
  <si>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</si>
  <si>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</si>
  <si>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</si>
  <si>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</si>
  <si>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</si>
  <si>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</si>
  <si>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</si>
  <si>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</si>
  <si>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</si>
  <si>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</si>
  <si>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</si>
  <si>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</si>
  <si>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</si>
  <si>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</si>
  <si>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</si>
  <si>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</si>
  <si>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</si>
  <si>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</si>
  <si>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</si>
  <si>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</si>
  <si>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</si>
  <si>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</si>
  <si>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</si>
  <si>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</si>
  <si>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</si>
  <si>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</si>
  <si>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</si>
  <si>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</si>
  <si>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</si>
  <si>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</si>
  <si>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</si>
  <si>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</si>
  <si>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</si>
  <si>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</si>
  <si>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</si>
  <si>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</si>
  <si>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</si>
  <si>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</si>
  <si>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</si>
  <si>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</si>
  <si>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</si>
  <si>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</si>
  <si>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</si>
  <si>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</si>
  <si>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</si>
  <si>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</si>
  <si>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</si>
  <si>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</si>
  <si>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</si>
  <si>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</si>
  <si>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</si>
  <si>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</si>
  <si>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</si>
  <si>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</si>
  <si>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</si>
  <si>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</si>
  <si>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</si>
  <si>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</si>
  <si>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</si>
  <si>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</si>
  <si>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</si>
  <si>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</si>
  <si>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</si>
  <si>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</si>
  <si>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</si>
  <si>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</si>
  <si>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</si>
  <si>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</si>
  <si>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</si>
  <si>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</si>
  <si>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</si>
  <si>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</si>
  <si>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</si>
  <si>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</si>
  <si>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</si>
  <si>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</si>
  <si>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</si>
  <si>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</si>
  <si>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</si>
  <si>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</si>
  <si>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</si>
  <si>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</si>
  <si>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</si>
  <si>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</si>
  <si>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</si>
  <si>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</si>
  <si>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</si>
  <si>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</si>
  <si>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</si>
  <si>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</si>
  <si>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</si>
  <si>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</si>
  <si>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</si>
  <si>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</si>
  <si>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</si>
  <si>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</si>
  <si>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</si>
  <si>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</si>
  <si>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</si>
  <si>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</si>
  <si>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</si>
  <si>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</si>
  <si>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</si>
  <si>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</si>
  <si>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</si>
  <si>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</si>
  <si>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</si>
  <si>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</si>
  <si>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</si>
  <si>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</si>
  <si>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</si>
  <si>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</si>
  <si>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</si>
  <si>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</si>
  <si>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</si>
  <si>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</si>
  <si>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</si>
  <si>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</si>
  <si>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</si>
  <si>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</si>
  <si>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</si>
  <si>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</si>
  <si>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</si>
  <si>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</si>
  <si>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</si>
  <si>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</si>
  <si>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</si>
  <si>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</si>
  <si>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</si>
  <si>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</si>
  <si>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</si>
  <si>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</si>
  <si>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</si>
  <si>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</si>
  <si>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</si>
  <si>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</si>
  <si>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</si>
  <si>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</si>
  <si>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</si>
  <si>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</si>
  <si>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</si>
  <si>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</si>
  <si>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</si>
  <si>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</si>
  <si>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</si>
  <si>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</si>
  <si>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</si>
  <si>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</si>
  <si>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</si>
  <si>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</si>
  <si>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</si>
  <si>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</si>
  <si>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</si>
  <si>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</si>
  <si>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</si>
  <si>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</si>
  <si>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</si>
  <si>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</si>
  <si>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</si>
  <si>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</si>
  <si>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</si>
  <si>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</si>
  <si>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</si>
  <si>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</si>
  <si>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</si>
  <si>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</si>
  <si>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</si>
  <si>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</si>
  <si>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</si>
  <si>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</si>
  <si>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</si>
  <si>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</si>
  <si>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</si>
  <si>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</si>
  <si>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</si>
  <si>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</si>
  <si>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</si>
  <si>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</si>
  <si>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</si>
  <si>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</si>
  <si>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</si>
  <si>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</si>
  <si>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</si>
  <si>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</si>
  <si>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</si>
  <si>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</si>
  <si>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</si>
  <si>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</si>
  <si>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</si>
  <si>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</si>
  <si>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</si>
  <si>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</si>
  <si>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</si>
  <si>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</si>
  <si>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</si>
  <si>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</si>
  <si>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</si>
  <si>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</si>
  <si>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</si>
  <si>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</si>
  <si>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</si>
  <si>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</si>
  <si>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</si>
  <si>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</si>
  <si>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</si>
  <si>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</si>
  <si>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</si>
  <si>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</si>
  <si>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</si>
  <si>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</si>
  <si>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</si>
  <si>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</si>
  <si>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</si>
  <si>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</si>
  <si>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</si>
  <si>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</si>
  <si>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</si>
  <si>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</si>
  <si>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</si>
  <si>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</si>
  <si>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</si>
  <si>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</si>
  <si>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</si>
  <si>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</si>
  <si>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</si>
  <si>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</si>
  <si>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</si>
  <si>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</si>
  <si>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</si>
  <si>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</si>
  <si>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</si>
  <si>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</si>
  <si>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</si>
  <si>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</si>
  <si>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</si>
  <si>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</si>
  <si>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</si>
  <si>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</si>
  <si>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</si>
  <si>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</si>
  <si>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</si>
  <si>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</si>
  <si>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</si>
  <si>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</si>
  <si>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</si>
  <si>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</si>
  <si>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</si>
  <si>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</si>
  <si>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</si>
  <si>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</si>
  <si>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</si>
  <si>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</si>
  <si>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</si>
  <si>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</si>
  <si>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</si>
  <si>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</si>
  <si>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</si>
  <si>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</si>
  <si>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</si>
  <si>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</si>
  <si>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</si>
  <si>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</si>
  <si>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</si>
  <si>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</si>
  <si>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</si>
  <si>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</si>
  <si>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</si>
  <si>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</si>
  <si>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</si>
  <si>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</si>
  <si>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</si>
  <si>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</si>
  <si>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</si>
  <si>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</si>
  <si>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</si>
  <si>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</si>
  <si>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</si>
  <si>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</si>
  <si>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</si>
  <si>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</si>
  <si>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</si>
  <si>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</si>
  <si>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</si>
  <si>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</si>
  <si>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</si>
  <si>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</si>
  <si>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</si>
  <si>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</si>
  <si>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</si>
  <si>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</si>
  <si>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</si>
  <si>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</si>
  <si>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</si>
  <si>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</si>
  <si>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</si>
  <si>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</si>
  <si>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</si>
  <si>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</si>
  <si>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</si>
  <si>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</si>
  <si>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</si>
  <si>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</si>
  <si>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</si>
  <si>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</si>
  <si>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</si>
  <si>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</si>
  <si>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</si>
  <si>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</si>
  <si>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</si>
  <si>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</si>
  <si>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</si>
  <si>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</si>
  <si>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</si>
  <si>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</si>
  <si>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</si>
  <si>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</si>
  <si>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</si>
  <si>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</si>
  <si>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</si>
  <si>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</si>
  <si>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</si>
  <si>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</si>
  <si>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</si>
  <si>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</si>
  <si>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</si>
  <si>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</si>
  <si>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</si>
  <si>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</si>
  <si>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</si>
  <si>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</si>
  <si>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</si>
  <si>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</si>
  <si>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</si>
  <si>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</si>
  <si>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</si>
  <si>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</si>
  <si>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</si>
  <si>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</si>
  <si>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</si>
  <si>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</si>
  <si>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</si>
  <si>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</si>
  <si>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</si>
  <si>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</si>
  <si>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</si>
  <si>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</si>
  <si>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</si>
  <si>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</si>
  <si>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</si>
  <si>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</si>
  <si>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</si>
  <si>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</si>
  <si>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</si>
  <si>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</si>
  <si>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</si>
  <si>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</si>
  <si>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</si>
  <si>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</si>
  <si>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</si>
  <si>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</si>
  <si>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</si>
  <si>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</si>
  <si>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</si>
  <si>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</si>
  <si>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</si>
  <si>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</si>
  <si>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</si>
  <si>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</si>
  <si>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</si>
  <si>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</si>
  <si>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</si>
  <si>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</si>
  <si>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</si>
  <si>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</si>
  <si>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</si>
  <si>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</si>
  <si>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</si>
  <si>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</si>
  <si>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</si>
  <si>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</si>
  <si>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</si>
  <si>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</si>
  <si>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</si>
  <si>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</si>
  <si>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</si>
  <si>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</si>
  <si>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</si>
  <si>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</si>
  <si>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</si>
  <si>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</si>
  <si>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</si>
  <si>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</si>
  <si>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</si>
  <si>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</si>
  <si>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</si>
  <si>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</si>
  <si>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</si>
  <si>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</si>
  <si>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</si>
  <si>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</si>
  <si>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</si>
  <si>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</si>
  <si>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</si>
  <si>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</si>
  <si>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</si>
  <si>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</si>
  <si>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</si>
  <si>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</si>
  <si>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</si>
  <si>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</si>
  <si>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</si>
  <si>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</si>
  <si>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</si>
  <si>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</si>
  <si>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</si>
  <si>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</si>
  <si>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</si>
  <si>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</si>
  <si>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</si>
  <si>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</si>
  <si>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</si>
  <si>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</si>
  <si>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</si>
  <si>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</si>
  <si>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</si>
  <si>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</si>
  <si>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</si>
  <si>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</si>
  <si>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</si>
  <si>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</si>
  <si>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</si>
  <si>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</si>
  <si>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</si>
  <si>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</si>
  <si>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</si>
  <si>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</si>
  <si>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</si>
  <si>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</si>
  <si>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</si>
  <si>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</si>
  <si>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</si>
  <si>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</si>
  <si>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</si>
  <si>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</si>
  <si>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</si>
  <si>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</si>
  <si>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</si>
  <si>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</si>
  <si>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</si>
  <si>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</si>
  <si>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</si>
  <si>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</si>
  <si>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</si>
  <si>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</si>
  <si>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</si>
  <si>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</si>
  <si>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</si>
  <si>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</si>
  <si>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</si>
  <si>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</si>
  <si>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</si>
  <si>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</si>
  <si>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</si>
  <si>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</si>
  <si>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</si>
  <si>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</si>
  <si>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</si>
  <si>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</si>
  <si>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</si>
  <si>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</si>
  <si>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</si>
  <si>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</si>
  <si>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</si>
  <si>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</si>
  <si>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</si>
  <si>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</si>
  <si>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</si>
  <si>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</si>
  <si>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</si>
  <si>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</si>
  <si>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</si>
  <si>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</si>
  <si>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</si>
  <si>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</si>
  <si>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</si>
  <si>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</si>
  <si>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</si>
  <si>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</si>
  <si>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</si>
  <si>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</si>
  <si>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</si>
  <si>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</si>
  <si>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</si>
  <si>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</si>
  <si>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</si>
  <si>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</si>
  <si>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</si>
  <si>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</si>
  <si>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</si>
  <si>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</si>
  <si>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</si>
  <si>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</si>
  <si>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</si>
  <si>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</si>
  <si>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</si>
  <si>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</si>
  <si>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</si>
  <si>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</si>
  <si>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</si>
  <si>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</si>
  <si>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</si>
  <si>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</si>
  <si>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</si>
  <si>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</si>
  <si>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</si>
  <si>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</si>
  <si>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</si>
  <si>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</si>
  <si>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</si>
  <si>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</si>
  <si>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</si>
  <si>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</si>
  <si>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</si>
  <si>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</si>
  <si>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</si>
  <si>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</si>
  <si>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</si>
  <si>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</si>
  <si>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</si>
  <si>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</si>
  <si>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</si>
  <si>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</si>
  <si>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</si>
  <si>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</si>
  <si>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</si>
  <si>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</si>
  <si>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</si>
  <si>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</si>
  <si>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</si>
  <si>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</si>
  <si>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</si>
  <si>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</si>
  <si>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</si>
  <si>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</si>
  <si>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</si>
  <si>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</si>
  <si>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</si>
  <si>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</si>
  <si>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</si>
  <si>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</si>
  <si>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</si>
  <si>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</si>
  <si>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</si>
  <si>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</si>
  <si>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</si>
  <si>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</si>
  <si>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</si>
  <si>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</si>
  <si>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</si>
  <si>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</si>
  <si>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</si>
  <si>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</si>
  <si>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</si>
  <si>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</si>
  <si>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</si>
  <si>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</si>
  <si>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</si>
  <si>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</si>
  <si>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</si>
  <si>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</si>
  <si>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</si>
  <si>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</si>
  <si>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</si>
  <si>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</si>
  <si>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</si>
  <si>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</si>
  <si>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</si>
  <si>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</si>
  <si>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</si>
  <si>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</si>
  <si>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</si>
  <si>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</si>
  <si>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</si>
  <si>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</si>
  <si>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</si>
  <si>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</si>
  <si>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</si>
  <si>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</si>
  <si>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</si>
  <si>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</si>
  <si>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</si>
  <si>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</si>
  <si>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</si>
  <si>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</si>
  <si>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</si>
  <si>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</si>
  <si>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</si>
  <si>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</si>
  <si>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</si>
  <si>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</si>
  <si>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</si>
  <si>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</si>
  <si>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</si>
  <si>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</si>
  <si>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</si>
  <si>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</si>
  <si>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</si>
  <si>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</si>
  <si>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</si>
  <si>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</si>
  <si>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</si>
  <si>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</si>
  <si>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</si>
  <si>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</si>
  <si>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</si>
  <si>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</si>
  <si>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</si>
  <si>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</si>
  <si>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</si>
  <si>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</si>
  <si>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</si>
  <si>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</si>
  <si>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</si>
  <si>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</si>
  <si>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</si>
  <si>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</si>
  <si>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</si>
  <si>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</si>
  <si>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</si>
  <si>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</si>
  <si>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</si>
  <si>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</si>
  <si>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</si>
  <si>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</si>
  <si>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</si>
  <si>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</si>
  <si>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</si>
  <si>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</si>
  <si>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</si>
  <si>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</si>
  <si>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</si>
  <si>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</si>
  <si>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</si>
  <si>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</si>
  <si>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</si>
  <si>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</si>
  <si>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</si>
  <si>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</si>
  <si>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</si>
  <si>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</si>
  <si>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</si>
  <si>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</si>
  <si>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</si>
  <si>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</si>
  <si>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</si>
  <si>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</si>
  <si>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</si>
  <si>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</si>
  <si>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</si>
  <si>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</si>
  <si>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</si>
  <si>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</si>
  <si>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</si>
  <si>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</si>
  <si>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</si>
  <si>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</si>
  <si>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</si>
  <si>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</si>
  <si>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</si>
  <si>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</si>
  <si>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</si>
  <si>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</si>
  <si>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</si>
  <si>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</si>
  <si>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</si>
  <si>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</si>
  <si>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</si>
  <si>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</si>
  <si>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</si>
  <si>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</si>
  <si>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</si>
  <si>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</si>
  <si>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</si>
  <si>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</si>
  <si>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</si>
  <si>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</si>
  <si>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</si>
  <si>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</si>
  <si>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</si>
  <si>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</si>
  <si>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</si>
  <si>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</si>
  <si>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</si>
  <si>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</si>
  <si>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</si>
  <si>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</si>
  <si>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</si>
  <si>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</si>
  <si>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</si>
  <si>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</si>
  <si>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</si>
  <si>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</si>
  <si>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</si>
  <si>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</si>
  <si>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</si>
  <si>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</si>
  <si>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</si>
  <si>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</si>
  <si>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</si>
  <si>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</si>
  <si>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</si>
  <si>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</si>
  <si>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</si>
  <si>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</si>
  <si>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</si>
  <si>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</si>
  <si>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</si>
  <si>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</si>
  <si>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</si>
  <si>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</si>
  <si>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</si>
  <si>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</si>
  <si>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</si>
  <si>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</si>
  <si>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</si>
  <si>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</si>
  <si>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</si>
  <si>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</si>
  <si>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</si>
  <si>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</si>
  <si>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</si>
  <si>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</si>
  <si>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</si>
  <si>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</si>
  <si>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</si>
  <si>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</si>
  <si>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</si>
  <si>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</si>
  <si>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</si>
  <si>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</si>
  <si>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</si>
  <si>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</si>
  <si>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</si>
  <si>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</si>
  <si>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</si>
  <si>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</si>
  <si>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</si>
  <si>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</si>
  <si>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</si>
  <si>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</si>
  <si>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</si>
  <si>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</si>
  <si>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</si>
  <si>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</si>
  <si>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</si>
  <si>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</si>
  <si>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</si>
  <si>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</si>
  <si>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</si>
  <si>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</si>
  <si>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</si>
  <si>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</si>
  <si>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</si>
  <si>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</si>
  <si>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</si>
  <si>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</si>
  <si>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</si>
  <si>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</si>
  <si>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</si>
  <si>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</si>
  <si>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</si>
  <si>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</si>
  <si>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</si>
  <si>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</si>
  <si>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</si>
  <si>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</si>
  <si>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</si>
  <si>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</si>
  <si>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</si>
  <si>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</si>
  <si>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</si>
  <si>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</si>
  <si>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</si>
  <si>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</si>
  <si>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</si>
  <si>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</si>
  <si>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</si>
  <si>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</si>
  <si>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</si>
  <si>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</si>
  <si>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</si>
  <si>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</si>
  <si>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</si>
  <si>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</si>
  <si>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</si>
  <si>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</si>
  <si>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</si>
  <si>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</si>
  <si>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</si>
  <si>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</si>
  <si>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</si>
  <si>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</si>
  <si>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</si>
  <si>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</si>
  <si>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</si>
  <si>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</si>
  <si>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</si>
  <si>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</si>
  <si>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</si>
  <si>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</si>
  <si>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</si>
  <si>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</si>
  <si>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</si>
  <si>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</si>
  <si>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</si>
  <si>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</si>
  <si>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</si>
  <si>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</si>
  <si>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</si>
  <si>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</si>
  <si>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</si>
  <si>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</si>
  <si>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</si>
  <si>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</si>
  <si>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</si>
  <si>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</si>
  <si>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</si>
  <si>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</si>
  <si>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</si>
  <si>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</si>
  <si>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</si>
  <si>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</si>
  <si>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</si>
  <si>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</si>
  <si>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</si>
  <si>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</si>
  <si>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</si>
  <si>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</si>
  <si>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</si>
  <si>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</si>
  <si>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</si>
  <si>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</si>
  <si>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</si>
  <si>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</si>
  <si>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</si>
  <si>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</si>
  <si>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</si>
  <si>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</si>
  <si>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</si>
  <si>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</si>
  <si>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</si>
  <si>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</si>
  <si>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</si>
  <si>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</si>
  <si>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</si>
  <si>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</si>
  <si>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</si>
  <si>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</si>
  <si>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</si>
  <si>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</si>
  <si>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</si>
  <si>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</si>
  <si>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</si>
  <si>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</si>
  <si>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</si>
  <si>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</si>
  <si>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</si>
  <si>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</si>
  <si>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</si>
  <si>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</si>
  <si>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</si>
  <si>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</si>
  <si>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</si>
  <si>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</si>
  <si>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</si>
  <si>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</si>
  <si>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</si>
  <si>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</si>
  <si>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</si>
  <si>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</si>
  <si>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</si>
  <si>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</si>
  <si>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</si>
  <si>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</si>
  <si>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</si>
  <si>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</si>
  <si>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</si>
  <si>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</si>
  <si>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</si>
  <si>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</si>
  <si>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</si>
  <si>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</si>
  <si>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</si>
  <si>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</si>
  <si>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</si>
  <si>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</si>
  <si>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</si>
  <si>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</si>
  <si>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</si>
  <si>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</si>
  <si>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</si>
  <si>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</si>
  <si>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</si>
  <si>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</si>
  <si>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</si>
  <si>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</si>
  <si>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</si>
  <si>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</si>
  <si>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</si>
  <si>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</si>
  <si>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</si>
  <si>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</si>
  <si>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</si>
  <si>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</si>
  <si>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</si>
  <si>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</si>
  <si>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</si>
  <si>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</si>
  <si>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</si>
  <si>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</si>
  <si>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</si>
  <si>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</si>
  <si>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</si>
  <si>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</si>
  <si>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</si>
  <si>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</si>
  <si>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</si>
  <si>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</si>
  <si>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</si>
  <si>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</si>
  <si>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</si>
  <si>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</si>
  <si>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</si>
  <si>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</si>
  <si>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</si>
  <si>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</si>
  <si>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</si>
  <si>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</si>
  <si>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</si>
  <si>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</si>
  <si>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</si>
  <si>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</si>
  <si>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</si>
  <si>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</si>
  <si>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</si>
  <si>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</si>
  <si>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</si>
  <si>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</si>
  <si>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</si>
  <si>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</si>
  <si>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</si>
  <si>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</si>
  <si>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</si>
  <si>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</si>
  <si>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</si>
  <si>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</si>
  <si>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</si>
  <si>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</si>
  <si>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</si>
  <si>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</si>
  <si>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</si>
  <si>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</si>
  <si>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</si>
  <si>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</si>
  <si>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</si>
  <si>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</si>
  <si>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</si>
  <si>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</si>
  <si>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</si>
  <si>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</si>
  <si>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</si>
  <si>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</si>
  <si>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</si>
  <si>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</si>
  <si>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</si>
  <si>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</si>
  <si>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</si>
  <si>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</si>
  <si>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</si>
  <si>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</si>
  <si>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</si>
  <si>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</si>
  <si>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</si>
  <si>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</si>
  <si>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</si>
  <si>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</si>
  <si>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</si>
  <si>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</si>
  <si>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</si>
  <si>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</si>
  <si>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</si>
  <si>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</si>
  <si>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</si>
  <si>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</si>
  <si>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</si>
  <si>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</si>
  <si>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</si>
  <si>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</si>
  <si>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</si>
  <si>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</si>
  <si>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</si>
  <si>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</si>
  <si>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</si>
  <si>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</si>
  <si>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</si>
  <si>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</si>
  <si>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</si>
  <si>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</si>
  <si>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</si>
  <si>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</si>
  <si>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</si>
  <si>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</si>
  <si>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</si>
  <si>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</si>
  <si>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</si>
  <si>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</si>
  <si>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</si>
  <si>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</si>
  <si>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</si>
  <si>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</si>
  <si>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</si>
  <si>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</si>
  <si>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</si>
  <si>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</si>
  <si>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</si>
  <si>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</si>
  <si>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</si>
  <si>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</si>
  <si>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</si>
  <si>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</si>
  <si>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</si>
  <si>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</si>
  <si>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</si>
  <si>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</si>
  <si>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</si>
  <si>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</si>
  <si>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</si>
  <si>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</si>
  <si>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</si>
  <si>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</si>
  <si>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</si>
  <si>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</si>
  <si>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</si>
  <si>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</si>
  <si>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</si>
  <si>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</si>
  <si>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</si>
  <si>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</si>
  <si>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</si>
  <si>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</si>
  <si>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</si>
  <si>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</si>
  <si>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</si>
  <si>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</si>
  <si>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</si>
  <si>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</si>
  <si>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</si>
  <si>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</si>
  <si>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</si>
  <si>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</si>
  <si>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</si>
  <si>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</si>
  <si>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</si>
  <si>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</si>
  <si>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</si>
  <si>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</si>
  <si>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</si>
  <si>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</si>
  <si>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</si>
  <si>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</si>
  <si>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</si>
  <si>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</si>
  <si>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</si>
  <si>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</si>
  <si>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</si>
  <si>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</si>
  <si>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</si>
  <si>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</si>
  <si>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</si>
  <si>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</si>
  <si>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</si>
  <si>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</si>
  <si>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</si>
  <si>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</si>
  <si>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</si>
  <si>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</si>
  <si>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</si>
  <si>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</si>
  <si>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</si>
  <si>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</si>
  <si>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</si>
  <si>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</si>
  <si>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</si>
  <si>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</si>
  <si>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</si>
  <si>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</si>
  <si>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</si>
  <si>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</si>
  <si>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</si>
  <si>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</si>
  <si>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</si>
  <si>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</si>
  <si>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</si>
  <si>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</si>
  <si>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</si>
  <si>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</si>
  <si>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</si>
  <si>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</si>
  <si>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</si>
  <si>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</si>
  <si>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</si>
  <si>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</si>
  <si>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</si>
  <si>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</si>
  <si>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</si>
  <si>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</si>
  <si>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</si>
  <si>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</si>
  <si>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</si>
  <si>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</si>
  <si>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</si>
  <si>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</si>
  <si>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</si>
  <si>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</si>
  <si>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</si>
  <si>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</si>
  <si>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</si>
  <si>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</si>
  <si>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</si>
  <si>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</si>
  <si>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</si>
  <si>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</si>
  <si>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</si>
  <si>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</si>
  <si>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</si>
  <si>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</si>
  <si>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</si>
  <si>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</si>
  <si>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</si>
  <si>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</si>
  <si>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</si>
  <si>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</si>
  <si>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</si>
  <si>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</si>
  <si>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</si>
  <si>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</si>
  <si>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</si>
  <si>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</si>
  <si>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</si>
  <si>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</si>
  <si>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</si>
  <si>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</si>
  <si>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</si>
  <si>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</si>
  <si>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</si>
  <si>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</si>
  <si>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</si>
  <si>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</si>
  <si>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</si>
  <si>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</si>
  <si>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</si>
  <si>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</si>
  <si>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</si>
  <si>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</si>
  <si>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</si>
  <si>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</si>
  <si>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</si>
  <si>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</si>
  <si>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</si>
  <si>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</si>
  <si>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</si>
  <si>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</si>
  <si>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</si>
  <si>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</si>
  <si>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</si>
  <si>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</si>
  <si>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</si>
  <si>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</si>
  <si>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</si>
  <si>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</si>
  <si>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</si>
  <si>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</si>
  <si>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</si>
  <si>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</si>
  <si>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</si>
  <si>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</si>
  <si>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</si>
  <si>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</si>
  <si>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</si>
  <si>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</si>
  <si>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</si>
  <si>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</si>
  <si>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</si>
  <si>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</si>
  <si>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</si>
  <si>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</si>
  <si>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</si>
  <si>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</si>
  <si>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</si>
  <si>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</si>
  <si>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</si>
  <si>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</si>
  <si>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</si>
  <si>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</si>
  <si>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</si>
  <si>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</si>
  <si>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</si>
  <si>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</si>
  <si>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</si>
  <si>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</si>
  <si>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</si>
  <si>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</si>
  <si>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</si>
  <si>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</si>
  <si>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</si>
  <si>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</si>
  <si>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</si>
  <si>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</si>
  <si>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</si>
  <si>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</si>
  <si>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</si>
  <si>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</si>
  <si>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</si>
  <si>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</si>
  <si>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</si>
  <si>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</si>
  <si>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</si>
  <si>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</si>
  <si>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</si>
  <si>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</si>
  <si>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</si>
  <si>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</si>
  <si>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</si>
  <si>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</si>
  <si>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</si>
  <si>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</si>
  <si>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</si>
  <si>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</si>
  <si>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</si>
  <si>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</si>
  <si>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</si>
  <si>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</si>
  <si>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</si>
  <si>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</si>
  <si>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</si>
  <si>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</si>
  <si>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</si>
  <si>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</si>
  <si>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</si>
  <si>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</si>
  <si>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</si>
  <si>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</si>
  <si>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</si>
  <si>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</si>
  <si>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</si>
  <si>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</si>
  <si>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</si>
  <si>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</si>
  <si>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</si>
  <si>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</si>
  <si>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</si>
  <si>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</si>
  <si>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</si>
  <si>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</si>
  <si>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</si>
  <si>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</si>
  <si>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</si>
  <si>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</si>
  <si>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</si>
  <si>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</si>
  <si>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</si>
  <si>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</si>
  <si>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</si>
  <si>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</si>
  <si>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</si>
  <si>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</si>
  <si>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</si>
  <si>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</si>
  <si>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</si>
  <si>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</si>
  <si>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</si>
  <si>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</si>
  <si>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</si>
  <si>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</si>
  <si>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</si>
  <si>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</si>
  <si>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</si>
  <si>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</si>
  <si>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</si>
  <si>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</si>
  <si>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</si>
  <si>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</si>
  <si>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</si>
  <si>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</si>
  <si>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</si>
  <si>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</si>
  <si>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</si>
  <si>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</si>
  <si>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</si>
  <si>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</si>
  <si>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</si>
  <si>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</si>
  <si>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</si>
  <si>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</si>
  <si>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</si>
  <si>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</si>
  <si>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</si>
  <si>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</si>
  <si>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</si>
  <si>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</si>
  <si>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</si>
  <si>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</si>
  <si>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</si>
  <si>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</si>
  <si>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</si>
  <si>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</si>
  <si>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</si>
  <si>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</si>
  <si>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</si>
  <si>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</si>
  <si>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</si>
  <si>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</si>
  <si>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</si>
  <si>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</si>
  <si>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</si>
  <si>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</si>
  <si>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</si>
  <si>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</si>
  <si>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</si>
  <si>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</si>
  <si>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</si>
  <si>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</si>
  <si>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</si>
  <si>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</si>
  <si>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</si>
  <si>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</si>
  <si>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</si>
  <si>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</si>
  <si>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</si>
  <si>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</si>
  <si>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</si>
  <si>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</si>
  <si>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</si>
  <si>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</si>
  <si>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</si>
  <si>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</si>
  <si>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</si>
  <si>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</si>
  <si>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</si>
  <si>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</si>
  <si>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</si>
  <si>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</si>
  <si>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</si>
  <si>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</si>
  <si>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</si>
  <si>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</si>
  <si>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</si>
  <si>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</si>
  <si>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</si>
  <si>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</si>
  <si>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</si>
  <si>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</si>
  <si>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</si>
  <si>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</si>
  <si>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</si>
  <si>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</si>
  <si>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</si>
  <si>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</si>
  <si>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</si>
  <si>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</si>
  <si>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</si>
  <si>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</si>
  <si>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</si>
  <si>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</si>
  <si>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</si>
  <si>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</si>
  <si>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</si>
  <si>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</si>
  <si>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</si>
  <si>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</si>
  <si>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</si>
  <si>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</si>
  <si>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</si>
  <si>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</si>
  <si>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</si>
  <si>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</si>
  <si>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</si>
  <si>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</si>
  <si>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</si>
  <si>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</si>
  <si>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</si>
  <si>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</si>
  <si>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</si>
  <si>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</si>
  <si>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</si>
  <si>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</si>
  <si>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</si>
  <si>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</si>
  <si>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</si>
  <si>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</si>
  <si>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</si>
  <si>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</si>
  <si>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</si>
  <si>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</si>
  <si>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</si>
  <si>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</si>
  <si>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</si>
  <si>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</si>
  <si>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</si>
  <si>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</si>
  <si>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</si>
  <si>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</si>
  <si>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</si>
  <si>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</si>
  <si>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</si>
  <si>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</si>
  <si>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</si>
  <si>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</si>
  <si>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</si>
  <si>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</si>
  <si>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</si>
  <si>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</si>
  <si>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</si>
  <si>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</si>
  <si>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</si>
  <si>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</si>
  <si>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</si>
  <si>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</si>
  <si>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</si>
  <si>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</si>
  <si>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</si>
  <si>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</si>
  <si>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</si>
  <si>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</si>
  <si>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</si>
  <si>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</si>
  <si>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</si>
  <si>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</si>
  <si>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</si>
  <si>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</si>
  <si>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</si>
  <si>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</si>
  <si>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</si>
  <si>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</si>
  <si>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</si>
  <si>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</si>
  <si>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</si>
  <si>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</si>
  <si>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</si>
  <si>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</si>
  <si>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</si>
  <si>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</si>
  <si>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</si>
  <si>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</si>
  <si>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</si>
  <si>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</si>
  <si>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</si>
  <si>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</si>
  <si>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</si>
  <si>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</si>
  <si>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</si>
  <si>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</si>
  <si>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</si>
  <si>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</si>
  <si>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</si>
  <si>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</si>
  <si>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</si>
  <si>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</si>
  <si>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</si>
  <si>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</si>
  <si>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</si>
  <si>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</si>
  <si>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</si>
  <si>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</si>
  <si>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</si>
  <si>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</si>
  <si>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</si>
  <si>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</si>
  <si>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</si>
  <si>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</si>
  <si>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</si>
  <si>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</si>
  <si>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</si>
  <si>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</si>
  <si>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</si>
  <si>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</si>
  <si>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</si>
  <si>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</si>
  <si>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</si>
  <si>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</si>
  <si>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</si>
  <si>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</si>
  <si>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</si>
  <si>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</si>
  <si>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</si>
  <si>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</si>
  <si>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</si>
  <si>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</si>
  <si>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</si>
  <si>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</si>
  <si>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</si>
  <si>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</si>
  <si>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</si>
  <si>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</si>
  <si>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</si>
  <si>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</si>
  <si>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</si>
  <si>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</si>
  <si>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</si>
  <si>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</si>
  <si>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</si>
  <si>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</si>
  <si>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</si>
  <si>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</si>
  <si>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</si>
  <si>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</si>
  <si>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</si>
  <si>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</si>
  <si>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</si>
  <si>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</si>
  <si>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</si>
  <si>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</si>
  <si>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</si>
  <si>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</si>
  <si>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</si>
  <si>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</si>
  <si>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</si>
  <si>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</si>
  <si>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</si>
  <si>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</si>
  <si>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</si>
  <si>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</si>
  <si>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</si>
  <si>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</si>
  <si>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</si>
  <si>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</si>
  <si>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</si>
  <si>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</si>
  <si>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</si>
  <si>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</si>
  <si>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</si>
  <si>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</si>
  <si>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</si>
  <si>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</si>
  <si>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</si>
  <si>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</si>
  <si>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</si>
  <si>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</si>
  <si>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</si>
  <si>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</si>
  <si>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</si>
  <si>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</si>
  <si>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</si>
  <si>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</si>
  <si>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</si>
  <si>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</si>
  <si>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</si>
  <si>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</si>
  <si>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</si>
  <si>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</si>
  <si>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</si>
  <si>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</si>
  <si>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</si>
  <si>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</si>
  <si>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</si>
  <si>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</si>
  <si>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</si>
  <si>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</si>
  <si>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</si>
  <si>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</si>
  <si>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</si>
  <si>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</si>
  <si>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</si>
  <si>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</si>
  <si>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</si>
  <si>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</si>
  <si>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</si>
  <si>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</si>
  <si>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</si>
  <si>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</si>
  <si>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</si>
  <si>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</si>
  <si>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</si>
  <si>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</si>
  <si>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</si>
  <si>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</si>
  <si>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</si>
  <si>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</si>
  <si>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</si>
  <si>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</si>
  <si>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</si>
  <si>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</si>
  <si>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</si>
  <si>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</si>
  <si>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</si>
  <si>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</si>
  <si>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</si>
  <si>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</si>
  <si>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</si>
  <si>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</si>
  <si>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</si>
  <si>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</si>
  <si>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</si>
  <si>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</si>
  <si>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</si>
  <si>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</si>
  <si>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</si>
  <si>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</si>
  <si>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</si>
  <si>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</si>
  <si>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</si>
  <si>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</si>
  <si>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</si>
  <si>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</si>
  <si>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</si>
  <si>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</si>
  <si>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</si>
  <si>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</si>
  <si>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</si>
  <si>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</si>
  <si>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</si>
  <si>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</si>
  <si>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</si>
  <si>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</si>
  <si>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</si>
  <si>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</si>
  <si>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</si>
  <si>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</si>
  <si>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</si>
  <si>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</si>
  <si>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</si>
  <si>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</si>
  <si>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</si>
  <si>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</si>
  <si>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</si>
  <si>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</si>
  <si>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</si>
  <si>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</si>
  <si>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</si>
  <si>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</si>
  <si>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</si>
  <si>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</si>
  <si>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</si>
  <si>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</si>
  <si>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</si>
  <si>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</si>
  <si>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</si>
  <si>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</si>
  <si>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</si>
  <si>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</si>
  <si>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</si>
  <si>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</si>
  <si>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</si>
  <si>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</si>
  <si>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</si>
  <si>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</si>
  <si>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</si>
  <si>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</si>
  <si>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</si>
  <si>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</si>
  <si>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</si>
  <si>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</si>
  <si>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</si>
  <si>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</si>
  <si>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</si>
  <si>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</si>
  <si>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</si>
  <si>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</si>
  <si>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</si>
  <si>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</si>
  <si>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</si>
  <si>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</si>
  <si>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</si>
  <si>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</si>
  <si>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</si>
  <si>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</si>
  <si>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</si>
  <si>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</si>
  <si>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</si>
  <si>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</si>
  <si>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</si>
  <si>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</si>
  <si>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</si>
  <si>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</si>
  <si>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</si>
  <si>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</si>
  <si>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</si>
  <si>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</si>
  <si>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</si>
  <si>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</si>
  <si>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</si>
  <si>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</si>
  <si>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</si>
  <si>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</si>
  <si>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</si>
  <si>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</si>
  <si>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</si>
  <si>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</si>
  <si>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</si>
  <si>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</si>
  <si>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</si>
  <si>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</si>
  <si>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</si>
  <si>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</si>
  <si>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</si>
  <si>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</si>
  <si>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</si>
  <si>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</si>
  <si>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</si>
  <si>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</si>
  <si>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</si>
  <si>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</si>
  <si>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</si>
  <si>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</si>
  <si>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</si>
  <si>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</si>
  <si>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</si>
  <si>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</si>
  <si>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</si>
  <si>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</si>
  <si>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</si>
  <si>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</si>
  <si>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</si>
  <si>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</si>
  <si>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</si>
  <si>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</si>
  <si>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</si>
  <si>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</si>
  <si>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</si>
  <si>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</si>
  <si>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</si>
  <si>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</si>
  <si>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</si>
  <si>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</si>
  <si>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</si>
  <si>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</si>
  <si>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</si>
  <si>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</si>
  <si>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</si>
  <si>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</si>
  <si>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</si>
  <si>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</si>
  <si>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</si>
  <si>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</si>
  <si>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</si>
  <si>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</si>
  <si>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</si>
  <si>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</si>
  <si>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</si>
  <si>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</si>
  <si>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</si>
  <si>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</si>
  <si>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</si>
  <si>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</si>
  <si>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</si>
  <si>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</si>
  <si>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</si>
  <si>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</si>
  <si>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</si>
  <si>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</si>
  <si>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</si>
  <si>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</si>
  <si>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</si>
  <si>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</si>
  <si>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</si>
  <si>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</si>
  <si>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</si>
  <si>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</si>
  <si>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</si>
  <si>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</si>
  <si>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</si>
  <si>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</si>
  <si>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</si>
  <si>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</si>
  <si>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</si>
  <si>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</si>
  <si>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</si>
  <si>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</si>
  <si>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</si>
  <si>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</si>
  <si>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</si>
  <si>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</si>
  <si>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</si>
  <si>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</si>
  <si>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</si>
  <si>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</si>
  <si>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</si>
  <si>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</si>
  <si>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</si>
  <si>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</si>
  <si>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</si>
  <si>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</si>
  <si>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</si>
  <si>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</si>
  <si>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</si>
  <si>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</si>
  <si>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</si>
  <si>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</si>
  <si>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</si>
  <si>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</si>
  <si>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</si>
  <si>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</si>
  <si>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</si>
  <si>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</si>
  <si>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</si>
  <si>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</si>
  <si>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</si>
  <si>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</si>
  <si>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</si>
  <si>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</si>
  <si>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</si>
  <si>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</si>
  <si>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</si>
  <si>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</si>
  <si>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</si>
  <si>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</si>
  <si>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</si>
  <si>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</si>
  <si>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</si>
  <si>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</si>
  <si>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</si>
  <si>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</si>
  <si>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</si>
  <si>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</si>
  <si>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</si>
  <si>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</si>
  <si>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</si>
  <si>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</si>
  <si>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</si>
  <si>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</si>
  <si>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</si>
  <si>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</si>
  <si>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</si>
  <si>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</si>
  <si>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</si>
  <si>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</si>
  <si>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</si>
  <si>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</si>
  <si>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</si>
  <si>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</si>
  <si>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</si>
  <si>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</si>
  <si>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</si>
  <si>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</si>
  <si>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</si>
  <si>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</si>
  <si>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</si>
  <si>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</si>
  <si>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</si>
  <si>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</si>
  <si>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</si>
  <si>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</si>
  <si>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</si>
  <si>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</si>
  <si>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</si>
  <si>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</si>
  <si>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</si>
  <si>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</si>
  <si>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</si>
  <si>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</si>
  <si>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</si>
  <si>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</si>
  <si>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</si>
  <si>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</si>
  <si>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</si>
  <si>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</si>
  <si>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</si>
  <si>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</si>
  <si>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</si>
  <si>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</si>
  <si>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</si>
  <si>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</si>
  <si>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</si>
  <si>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</si>
  <si>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</si>
  <si>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</si>
  <si>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</si>
  <si>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</si>
  <si>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</si>
  <si>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</si>
  <si>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</si>
  <si>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</si>
  <si>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</si>
  <si>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</si>
  <si>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</si>
  <si>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</si>
  <si>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</si>
  <si>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</si>
  <si>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</si>
  <si>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</si>
  <si>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</si>
  <si>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</si>
  <si>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</si>
  <si>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</si>
  <si>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</si>
  <si>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</si>
  <si>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</si>
  <si>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</si>
  <si>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</si>
  <si>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</si>
  <si>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</si>
  <si>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</si>
  <si>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</si>
  <si>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</si>
  <si>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</si>
  <si>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</si>
  <si>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</si>
  <si>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</si>
  <si>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</si>
  <si>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</si>
  <si>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</si>
  <si>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</si>
  <si>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</si>
  <si>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</si>
  <si>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</si>
  <si>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</si>
  <si>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</si>
  <si>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</si>
  <si>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</si>
  <si>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</si>
  <si>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</si>
  <si>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</si>
  <si>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</si>
  <si>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</si>
  <si>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</si>
  <si>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</si>
  <si>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</si>
  <si>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</si>
  <si>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</si>
  <si>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</si>
  <si>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</si>
  <si>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</si>
  <si>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</si>
  <si>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</si>
  <si>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</si>
  <si>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</si>
  <si>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</si>
  <si>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</si>
  <si>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</si>
  <si>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</si>
  <si>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</si>
  <si>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</si>
  <si>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</si>
  <si>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</si>
  <si>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</si>
  <si>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</si>
  <si>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</si>
  <si>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</si>
  <si>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</si>
  <si>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</si>
  <si>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</si>
  <si>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</si>
  <si>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</si>
  <si>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</si>
  <si>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</si>
  <si>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</si>
  <si>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</si>
  <si>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</si>
  <si>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</si>
  <si>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</si>
  <si>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</si>
  <si>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</si>
  <si>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</si>
  <si>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</si>
  <si>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</si>
  <si>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</si>
  <si>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</si>
  <si>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</si>
  <si>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</si>
  <si>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</si>
  <si>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</si>
  <si>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</si>
  <si>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</si>
  <si>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</si>
  <si>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</si>
  <si>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</si>
  <si>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</si>
  <si>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</si>
  <si>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</si>
  <si>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</si>
  <si>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</si>
  <si>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</si>
  <si>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</si>
  <si>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</si>
  <si>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</si>
  <si>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</si>
  <si>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</si>
  <si>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</si>
  <si>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</si>
  <si>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</si>
  <si>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</si>
  <si>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</si>
  <si>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</si>
  <si>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</si>
  <si>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</si>
  <si>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</si>
  <si>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</si>
  <si>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</si>
  <si>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</si>
  <si>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</si>
  <si>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</si>
  <si>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</si>
  <si>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</si>
  <si>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</si>
  <si>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</si>
  <si>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</si>
  <si>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</si>
  <si>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</si>
  <si>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</si>
  <si>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</si>
  <si>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</si>
  <si>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</si>
  <si>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</si>
  <si>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</si>
  <si>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</si>
  <si>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</si>
  <si>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</si>
  <si>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</si>
  <si>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</si>
  <si>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</si>
  <si>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</si>
  <si>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</si>
  <si>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</si>
  <si>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</si>
  <si>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</si>
  <si>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</si>
  <si>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</si>
  <si>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</si>
  <si>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</si>
  <si>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</si>
  <si>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</si>
  <si>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</si>
  <si>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</si>
  <si>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</si>
  <si>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</si>
  <si>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</si>
  <si>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</si>
  <si>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</si>
  <si>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</si>
  <si>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</si>
  <si>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</si>
  <si>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</si>
  <si>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</si>
  <si>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</si>
  <si>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</si>
  <si>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</si>
  <si>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</si>
  <si>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</si>
  <si>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</si>
  <si>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</si>
  <si>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</si>
  <si>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</si>
  <si>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</si>
  <si>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</si>
  <si>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</si>
  <si>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</si>
  <si>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</si>
  <si>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</si>
  <si>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</si>
  <si>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</si>
  <si>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</si>
  <si>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</si>
  <si>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</si>
  <si>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</si>
  <si>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</si>
  <si>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</si>
  <si>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</si>
  <si>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</si>
  <si>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</si>
  <si>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</si>
  <si>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</si>
  <si>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</si>
  <si>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</si>
  <si>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</si>
  <si>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</si>
  <si>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</si>
  <si>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</si>
  <si>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</si>
  <si>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</si>
  <si>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</si>
  <si>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</si>
  <si>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</si>
  <si>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</si>
  <si>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</si>
  <si>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</si>
  <si>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</si>
  <si>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</si>
  <si>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</si>
  <si>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</si>
  <si>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</si>
  <si>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</si>
  <si>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</si>
  <si>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</si>
  <si>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</si>
  <si>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</si>
  <si>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</si>
  <si>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</si>
  <si>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</si>
  <si>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</si>
  <si>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</si>
  <si>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</si>
  <si>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</si>
  <si>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</si>
  <si>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</si>
  <si>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</si>
  <si>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</si>
  <si>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</si>
  <si>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</si>
  <si>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</si>
  <si>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</si>
  <si>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</si>
  <si>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</si>
  <si>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</si>
  <si>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</si>
  <si>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</si>
  <si>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</si>
  <si>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</si>
  <si>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</si>
  <si>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</si>
  <si>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</si>
  <si>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</si>
  <si>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</si>
  <si>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</si>
  <si>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</si>
  <si>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</si>
  <si>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</si>
  <si>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</si>
  <si>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</si>
  <si>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</si>
  <si>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</si>
  <si>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</si>
  <si>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</si>
  <si>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</si>
  <si>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</si>
  <si>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</si>
  <si>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</si>
  <si>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</si>
  <si>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</si>
  <si>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</si>
  <si>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</si>
  <si>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</si>
  <si>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</si>
  <si>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</si>
  <si>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</si>
  <si>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</si>
  <si>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</si>
  <si>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</si>
  <si>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</si>
  <si>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</si>
  <si>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</si>
  <si>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</si>
  <si>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</si>
  <si>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</si>
  <si>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</si>
  <si>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</si>
  <si>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</si>
  <si>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</si>
  <si>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</si>
  <si>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</si>
  <si>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</si>
  <si>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</si>
  <si>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</si>
  <si>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</si>
  <si>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</si>
  <si>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</si>
  <si>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</si>
  <si>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</si>
  <si>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</si>
  <si>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</si>
  <si>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</si>
  <si>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</si>
  <si>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</si>
  <si>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</si>
  <si>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</si>
  <si>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</si>
  <si>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</si>
  <si>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</si>
  <si>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</si>
  <si>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</si>
  <si>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</si>
  <si>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</si>
  <si>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</si>
  <si>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</si>
  <si>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</si>
  <si>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</si>
  <si>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</si>
  <si>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</si>
  <si>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</si>
  <si>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</si>
  <si>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</si>
  <si>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</si>
  <si>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</si>
  <si>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</si>
  <si>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</si>
  <si>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</si>
  <si>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</si>
  <si>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</si>
  <si>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</si>
  <si>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</si>
  <si>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</si>
  <si>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</si>
  <si>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</si>
  <si>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</si>
  <si>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</si>
  <si>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</si>
  <si>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</si>
  <si>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</si>
  <si>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</si>
  <si>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</si>
  <si>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</si>
  <si>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</si>
  <si>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</si>
  <si>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</si>
  <si>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</si>
  <si>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</si>
  <si>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</si>
  <si>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</si>
  <si>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</si>
  <si>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</si>
  <si>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</si>
  <si>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</si>
  <si>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</si>
  <si>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</si>
  <si>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</si>
  <si>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</si>
  <si>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</si>
  <si>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</si>
  <si>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</si>
  <si>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</si>
  <si>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</si>
  <si>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</si>
  <si>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</si>
  <si>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</si>
  <si>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</si>
  <si>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</si>
  <si>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</si>
  <si>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</si>
  <si>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</si>
  <si>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</si>
  <si>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</si>
  <si>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</si>
  <si>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</si>
  <si>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</si>
  <si>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</si>
  <si>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</si>
  <si>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</si>
  <si>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</si>
  <si>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</si>
  <si>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</si>
  <si>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</si>
  <si>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</si>
  <si>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</si>
  <si>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</si>
  <si>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</si>
  <si>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</si>
  <si>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</si>
  <si>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</si>
  <si>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</si>
  <si>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</si>
  <si>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</si>
  <si>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</si>
  <si>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</si>
  <si>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</si>
  <si>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</si>
  <si>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</si>
  <si>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</si>
  <si>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</si>
  <si>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</si>
  <si>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</si>
  <si>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</si>
  <si>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</si>
  <si>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</si>
  <si>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</si>
  <si>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</si>
  <si>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</si>
  <si>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</si>
  <si>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</si>
  <si>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</si>
  <si>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</si>
  <si>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</si>
  <si>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</si>
  <si>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</si>
  <si>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</si>
  <si>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</si>
  <si>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</si>
  <si>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</si>
  <si>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</si>
  <si>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</si>
  <si>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</si>
  <si>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</si>
  <si>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</si>
  <si>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</si>
  <si>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</si>
  <si>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</si>
  <si>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</si>
  <si>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</si>
  <si>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</si>
  <si>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</si>
  <si>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</si>
  <si>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</si>
  <si>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</si>
  <si>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</si>
  <si>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</si>
  <si>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</si>
  <si>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</si>
  <si>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</si>
  <si>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</si>
  <si>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</si>
  <si>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</si>
  <si>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</si>
  <si>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</si>
  <si>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</si>
  <si>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</si>
  <si>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</si>
  <si>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</si>
  <si>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</si>
  <si>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</si>
  <si>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</si>
  <si>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</si>
  <si>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</si>
  <si>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</si>
  <si>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</si>
  <si>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</si>
  <si>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</si>
  <si>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</si>
  <si>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</si>
  <si>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</si>
  <si>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</si>
  <si>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</si>
  <si>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</si>
  <si>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</si>
  <si>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</si>
  <si>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</si>
  <si>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</si>
  <si>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</si>
  <si>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</si>
  <si>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</si>
  <si>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</si>
  <si>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</si>
  <si>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</si>
  <si>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</si>
  <si>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</si>
  <si>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</si>
  <si>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</si>
  <si>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</si>
  <si>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</si>
  <si>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</si>
  <si>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</si>
  <si>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</si>
  <si>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</si>
  <si>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</si>
  <si>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</si>
  <si>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</si>
  <si>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</si>
  <si>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</si>
  <si>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</si>
  <si>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</si>
  <si>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</si>
  <si>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</si>
  <si>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</si>
  <si>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</si>
  <si>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</si>
  <si>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</si>
  <si>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</si>
  <si>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</si>
  <si>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</si>
  <si>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</si>
  <si>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</si>
  <si>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</si>
  <si>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</si>
  <si>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</si>
  <si>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</si>
  <si>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</si>
  <si>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</si>
  <si>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</si>
  <si>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</si>
  <si>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</si>
  <si>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</si>
  <si>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</si>
  <si>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</si>
  <si>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</si>
  <si>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</si>
  <si>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</si>
  <si>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</si>
  <si>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</si>
  <si>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</si>
  <si>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</si>
  <si>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</si>
  <si>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</si>
  <si>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</si>
  <si>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</si>
  <si>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</si>
  <si>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</si>
  <si>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</si>
  <si>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</si>
  <si>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</si>
  <si>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</si>
  <si>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</si>
  <si>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</si>
  <si>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</si>
  <si>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</si>
  <si>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</si>
  <si>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</si>
  <si>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</si>
  <si>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</si>
  <si>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</si>
  <si>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</si>
  <si>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</si>
  <si>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</si>
  <si>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</si>
  <si>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</si>
  <si>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</si>
  <si>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</si>
  <si>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</si>
  <si>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</si>
  <si>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</si>
  <si>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</si>
  <si>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</si>
  <si>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</si>
  <si>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</si>
  <si>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</si>
  <si>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</si>
  <si>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</si>
  <si>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</si>
  <si>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</si>
  <si>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</si>
  <si>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</si>
  <si>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</si>
  <si>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</si>
  <si>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</si>
  <si>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</si>
  <si>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</si>
  <si>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</si>
  <si>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</si>
  <si>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</si>
  <si>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</si>
  <si>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</si>
  <si>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</si>
  <si>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</si>
  <si>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</si>
  <si>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</si>
  <si>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</si>
  <si>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</si>
  <si>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</si>
  <si>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</si>
  <si>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</si>
  <si>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</si>
  <si>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</si>
  <si>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</si>
  <si>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</si>
  <si>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</si>
  <si>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</si>
  <si>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</si>
  <si>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</si>
  <si>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</si>
  <si>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</si>
  <si>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</si>
  <si>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</si>
  <si>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</si>
  <si>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</si>
  <si>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</si>
  <si>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</si>
  <si>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</si>
  <si>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</si>
  <si>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</si>
  <si>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</si>
  <si>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</si>
  <si>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</si>
  <si>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</si>
  <si>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</si>
  <si>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</si>
  <si>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</si>
  <si>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</si>
  <si>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</si>
  <si>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</si>
  <si>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</si>
  <si>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</si>
  <si>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</si>
  <si>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</si>
  <si>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</si>
  <si>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</si>
  <si>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</si>
  <si>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</si>
  <si>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</si>
  <si>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</si>
  <si>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</si>
  <si>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</si>
  <si>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</si>
  <si>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</si>
  <si>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</si>
  <si>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</si>
  <si>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</si>
  <si>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</si>
  <si>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</si>
  <si>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</si>
  <si>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</si>
  <si>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</si>
  <si>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</si>
  <si>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</si>
  <si>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</si>
  <si>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</si>
  <si>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</si>
  <si>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</si>
  <si>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</si>
  <si>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</si>
  <si>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</si>
  <si>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</si>
  <si>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</si>
  <si>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</si>
  <si>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</si>
  <si>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</si>
  <si>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</si>
  <si>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</si>
  <si>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</si>
  <si>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</si>
  <si>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</si>
  <si>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</si>
  <si>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</si>
  <si>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</si>
  <si>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</si>
  <si>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</si>
  <si>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</si>
  <si>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</si>
  <si>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</si>
  <si>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</si>
  <si>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</si>
  <si>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</si>
  <si>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</si>
  <si>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</si>
  <si>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</si>
  <si>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</si>
  <si>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</si>
  <si>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</si>
  <si>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</si>
  <si>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</si>
  <si>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</si>
  <si>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</si>
  <si>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</si>
  <si>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</si>
  <si>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</si>
  <si>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</si>
  <si>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</si>
  <si>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</si>
  <si>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</si>
  <si>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</si>
  <si>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</si>
  <si>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</si>
  <si>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</si>
  <si>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</si>
  <si>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</si>
  <si>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</si>
  <si>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</si>
  <si>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</si>
  <si>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</si>
  <si>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</si>
  <si>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</si>
  <si>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</si>
  <si>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</si>
  <si>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</si>
  <si>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</si>
  <si>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</si>
  <si>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</si>
  <si>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</si>
  <si>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</si>
  <si>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</si>
  <si>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</si>
  <si>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</si>
  <si>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</si>
  <si>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</si>
  <si>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</si>
  <si>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</si>
  <si>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</si>
  <si>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</si>
  <si>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</si>
  <si>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</si>
  <si>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</si>
  <si>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</si>
  <si>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</si>
  <si>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</si>
  <si>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</si>
  <si>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</si>
  <si>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</si>
  <si>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</si>
  <si>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</si>
  <si>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</si>
  <si>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</si>
  <si>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</si>
  <si>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</si>
  <si>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</si>
  <si>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</si>
  <si>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</si>
  <si>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</si>
  <si>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</si>
  <si>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</si>
  <si>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</si>
  <si>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</si>
  <si>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</si>
  <si>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</si>
  <si>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</si>
  <si>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</si>
  <si>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</si>
  <si>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</si>
  <si>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</si>
  <si>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</si>
  <si>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</si>
  <si>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</si>
  <si>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</si>
  <si>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</si>
  <si>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</si>
  <si>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</si>
  <si>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</si>
  <si>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</si>
  <si>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</si>
  <si>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</si>
  <si>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</si>
  <si>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</si>
  <si>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</si>
  <si>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</si>
  <si>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</si>
  <si>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</si>
  <si>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</si>
  <si>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</si>
  <si>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</si>
  <si>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</si>
  <si>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</si>
  <si>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</si>
  <si>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</si>
  <si>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</si>
  <si>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</si>
  <si>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</si>
  <si>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</si>
  <si>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</si>
  <si>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</si>
  <si>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</si>
  <si>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</si>
  <si>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</si>
  <si>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</si>
  <si>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</si>
  <si>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</si>
  <si>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</si>
  <si>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</si>
  <si>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</si>
  <si>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</si>
  <si>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</si>
  <si>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</si>
  <si>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</si>
  <si>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</si>
  <si>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</si>
  <si>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</si>
  <si>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</si>
  <si>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</si>
  <si>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</si>
  <si>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</si>
  <si>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</si>
  <si>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</si>
  <si>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</si>
  <si>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</si>
  <si>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</si>
  <si>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</si>
  <si>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</si>
  <si>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</si>
  <si>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</si>
  <si>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</si>
  <si>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</si>
  <si>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</si>
  <si>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</si>
  <si>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</si>
  <si>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</si>
  <si>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</si>
  <si>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</si>
  <si>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</si>
  <si>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</si>
  <si>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</si>
  <si>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</si>
  <si>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</si>
  <si>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</si>
  <si>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</si>
  <si>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</si>
  <si>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</si>
  <si>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</si>
  <si>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</si>
  <si>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</si>
  <si>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</si>
  <si>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</si>
  <si>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</si>
  <si>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</si>
  <si>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</si>
  <si>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</si>
  <si>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</si>
  <si>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</si>
  <si>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</si>
  <si>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</si>
  <si>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</si>
  <si>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</si>
  <si>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</si>
  <si>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</si>
  <si>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</si>
  <si>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</si>
  <si>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</si>
  <si>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</si>
  <si>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</si>
  <si>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</si>
  <si>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</si>
  <si>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</si>
  <si>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</si>
  <si>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</si>
  <si>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</si>
  <si>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</si>
  <si>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</si>
  <si>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</si>
  <si>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</si>
  <si>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</si>
  <si>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</si>
  <si>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</si>
  <si>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</si>
  <si>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</si>
  <si>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</si>
  <si>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</si>
  <si>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</si>
  <si>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</si>
  <si>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</si>
  <si>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</si>
  <si>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</si>
  <si>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</si>
  <si>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</si>
  <si>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</si>
  <si>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</si>
  <si>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</si>
  <si>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</si>
  <si>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</si>
  <si>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</si>
  <si>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</si>
  <si>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</si>
  <si>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</si>
  <si>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</si>
  <si>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</si>
  <si>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</si>
  <si>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</si>
  <si>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</si>
  <si>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</si>
  <si>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</si>
  <si>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</si>
  <si>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</si>
  <si>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</si>
  <si>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</si>
  <si>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</si>
  <si>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</si>
  <si>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</si>
  <si>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</si>
  <si>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</si>
  <si>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</si>
  <si>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</si>
  <si>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</si>
  <si>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</si>
  <si>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</si>
  <si>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</si>
  <si>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</si>
  <si>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</si>
  <si>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</si>
  <si>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</si>
  <si>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</si>
  <si>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</si>
  <si>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</si>
  <si>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</si>
  <si>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</si>
  <si>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</si>
  <si>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</si>
  <si>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</si>
  <si>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</si>
  <si>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</si>
  <si>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</si>
  <si>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</si>
  <si>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</si>
  <si>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</si>
  <si>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</si>
  <si>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</si>
  <si>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</si>
  <si>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</si>
  <si>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</si>
  <si>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</si>
  <si>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</si>
  <si>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</si>
  <si>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</si>
  <si>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</si>
  <si>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</si>
  <si>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</si>
  <si>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</si>
  <si>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</si>
  <si>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</si>
  <si>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</si>
  <si>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</si>
  <si>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</si>
  <si>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</si>
  <si>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</si>
  <si>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</si>
  <si>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</si>
  <si>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</si>
  <si>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</si>
  <si>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</si>
  <si>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</si>
  <si>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</si>
  <si>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</si>
  <si>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</si>
  <si>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</si>
  <si>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</si>
  <si>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</si>
  <si>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</si>
  <si>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</si>
  <si>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</si>
  <si>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</si>
  <si>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</si>
  <si>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</si>
  <si>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</si>
  <si>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</si>
  <si>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</si>
  <si>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</si>
  <si>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</si>
  <si>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</si>
  <si>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</si>
  <si>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</si>
  <si>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</si>
  <si>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</si>
  <si>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</si>
  <si>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</si>
  <si>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</si>
  <si>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</si>
  <si>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</si>
  <si>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</si>
  <si>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</si>
  <si>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</si>
  <si>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</si>
  <si>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</si>
  <si>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</si>
  <si>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</si>
  <si>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</si>
  <si>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</si>
  <si>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</si>
  <si>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</si>
  <si>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</si>
  <si>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</si>
  <si>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</si>
  <si>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</si>
  <si>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</si>
  <si>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</si>
  <si>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</si>
  <si>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</si>
  <si>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</si>
  <si>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</si>
  <si>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</si>
  <si>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</si>
  <si>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</si>
  <si>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</si>
  <si>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</si>
  <si>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</si>
  <si>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</si>
  <si>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</si>
  <si>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</si>
  <si>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</si>
  <si>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</si>
  <si>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</si>
  <si>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</si>
  <si>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</si>
  <si>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</si>
  <si>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</si>
  <si>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</si>
  <si>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</si>
  <si>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</si>
  <si>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</si>
  <si>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</si>
  <si>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</si>
  <si>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</si>
  <si>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</si>
  <si>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</si>
  <si>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</si>
  <si>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</si>
  <si>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</si>
  <si>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</si>
  <si>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</si>
  <si>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</si>
  <si>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</si>
  <si>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</si>
  <si>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</si>
  <si>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</si>
  <si>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</si>
  <si>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</si>
  <si>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</si>
  <si>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</si>
  <si>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</si>
  <si>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</si>
  <si>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</si>
  <si>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</si>
  <si>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</si>
  <si>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</si>
  <si>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</si>
  <si>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</si>
  <si>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</si>
  <si>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</si>
  <si>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</si>
  <si>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</si>
  <si>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</si>
  <si>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</si>
  <si>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</si>
  <si>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</si>
  <si>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</si>
  <si>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</si>
  <si>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</si>
  <si>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</si>
  <si>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</si>
  <si>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</si>
  <si>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</si>
  <si>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</si>
  <si>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</si>
  <si>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</si>
  <si>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</si>
  <si>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</si>
  <si>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</si>
  <si>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</si>
  <si>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</si>
  <si>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</si>
  <si>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</si>
  <si>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</si>
  <si>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</si>
  <si>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</si>
  <si>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</si>
  <si>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</si>
  <si>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</si>
  <si>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</si>
  <si>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</si>
  <si>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</si>
  <si>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</si>
  <si>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</si>
  <si>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</si>
  <si>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</si>
  <si>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</si>
  <si>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</si>
  <si>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</si>
  <si>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</si>
  <si>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</si>
  <si>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</si>
  <si>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</si>
  <si>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</si>
  <si>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</si>
  <si>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</si>
  <si>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</si>
  <si>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</si>
  <si>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</si>
  <si>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</si>
  <si>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</si>
  <si>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</si>
  <si>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</si>
  <si>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</si>
  <si>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</si>
  <si>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</si>
  <si>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</si>
  <si>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</si>
  <si>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</si>
  <si>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</si>
  <si>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</si>
  <si>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</si>
  <si>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</si>
  <si>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</si>
  <si>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</si>
  <si>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</si>
  <si>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</si>
  <si>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</si>
  <si>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</si>
  <si>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</si>
  <si>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</si>
  <si>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</si>
  <si>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</si>
  <si>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</si>
  <si>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</si>
  <si>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</si>
  <si>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</si>
  <si>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</si>
  <si>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</si>
  <si>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</si>
  <si>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</si>
  <si>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</si>
  <si>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</si>
  <si>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</si>
  <si>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</si>
  <si>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</si>
  <si>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</si>
  <si>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</si>
  <si>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</si>
  <si>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</si>
  <si>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</si>
  <si>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</si>
  <si>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</si>
  <si>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</si>
  <si>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</si>
  <si>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</si>
  <si>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</si>
  <si>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</si>
  <si>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</si>
  <si>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</si>
  <si>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</si>
  <si>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</si>
  <si>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</si>
  <si>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</si>
  <si>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</si>
  <si>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</si>
  <si>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</si>
  <si>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</si>
  <si>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</si>
  <si>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</si>
  <si>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</si>
  <si>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</si>
  <si>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</si>
  <si>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</si>
  <si>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</si>
  <si>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</si>
  <si>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</si>
  <si>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</si>
  <si>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</si>
  <si>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</si>
  <si>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</si>
  <si>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</si>
  <si>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</si>
  <si>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</si>
  <si>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</si>
  <si>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</si>
  <si>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</si>
  <si>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</si>
  <si>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</si>
  <si>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</si>
  <si>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</si>
  <si>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</si>
  <si>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</si>
  <si>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</si>
  <si>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</si>
  <si>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</si>
  <si>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</si>
  <si>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</si>
  <si>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</si>
  <si>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</si>
  <si>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</si>
  <si>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</si>
  <si>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</si>
  <si>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</si>
  <si>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</si>
  <si>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</si>
  <si>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</si>
  <si>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</si>
  <si>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</si>
  <si>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</si>
  <si>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</si>
  <si>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</si>
  <si>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</si>
  <si>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</si>
  <si>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</si>
  <si>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</si>
  <si>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</si>
  <si>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</si>
  <si>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</si>
  <si>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</si>
  <si>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</si>
  <si>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</si>
  <si>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</si>
  <si>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</si>
  <si>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</si>
  <si>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</si>
  <si>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</si>
  <si>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</si>
  <si>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</si>
  <si>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</si>
  <si>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</si>
  <si>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</si>
  <si>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</si>
  <si>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</si>
  <si>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</si>
  <si>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</si>
  <si>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</si>
  <si>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</si>
  <si>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</si>
  <si>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</si>
  <si>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</si>
  <si>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</si>
  <si>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</si>
  <si>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</si>
  <si>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</si>
  <si>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</si>
  <si>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</si>
  <si>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</si>
  <si>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</si>
  <si>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</si>
  <si>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</si>
  <si>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</si>
  <si>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</si>
  <si>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</si>
  <si>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</si>
  <si>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</si>
  <si>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</si>
  <si>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</si>
  <si>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</si>
  <si>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</si>
  <si>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</si>
  <si>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</si>
  <si>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</si>
  <si>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</si>
  <si>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</si>
  <si>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</si>
  <si>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</si>
  <si>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</si>
  <si>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</si>
  <si>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</si>
  <si>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</si>
  <si>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</si>
  <si>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</si>
  <si>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</si>
  <si>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</si>
  <si>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</si>
  <si>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</si>
  <si>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</si>
  <si>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</si>
  <si>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</si>
  <si>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</si>
  <si>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</si>
  <si>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</si>
  <si>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</si>
  <si>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</si>
  <si>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</si>
  <si>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</si>
  <si>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</si>
  <si>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</si>
  <si>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</si>
  <si>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</si>
  <si>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</si>
  <si>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</si>
  <si>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</si>
  <si>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</si>
  <si>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</si>
  <si>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</si>
  <si>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</si>
  <si>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</si>
  <si>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</si>
  <si>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</si>
  <si>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</si>
  <si>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</si>
  <si>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</si>
  <si>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</si>
  <si>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</si>
  <si>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</si>
  <si>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</si>
  <si>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</si>
  <si>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</si>
  <si>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</si>
  <si>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</si>
  <si>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</si>
  <si>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</si>
  <si>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</si>
  <si>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</si>
  <si>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</si>
  <si>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</si>
  <si>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</si>
  <si>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</si>
  <si>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</si>
  <si>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</si>
  <si>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</si>
  <si>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</si>
  <si>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</si>
  <si>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</si>
  <si>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</si>
  <si>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</si>
  <si>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</si>
  <si>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</si>
  <si>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</si>
  <si>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</si>
  <si>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</si>
  <si>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</si>
  <si>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</si>
  <si>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</si>
  <si>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</si>
  <si>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</si>
  <si>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</si>
  <si>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</si>
  <si>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</si>
  <si>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</si>
  <si>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</si>
  <si>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</si>
  <si>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</si>
  <si>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</si>
  <si>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</si>
  <si>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</si>
  <si>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</si>
  <si>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</si>
  <si>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</si>
  <si>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</si>
  <si>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</si>
  <si>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</si>
  <si>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</si>
  <si>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</si>
  <si>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</si>
  <si>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</si>
  <si>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</si>
  <si>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</si>
  <si>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</si>
  <si>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</si>
  <si>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</si>
  <si>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</si>
  <si>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</si>
  <si>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</si>
  <si>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</si>
  <si>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</si>
  <si>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</si>
  <si>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</si>
  <si>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</si>
  <si>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</si>
  <si>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</si>
  <si>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</si>
  <si>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</si>
  <si>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</si>
  <si>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</si>
  <si>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</si>
  <si>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</si>
  <si>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</si>
  <si>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</si>
  <si>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</si>
  <si>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</si>
  <si>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</si>
  <si>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</si>
  <si>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</si>
  <si>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</si>
  <si>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</si>
  <si>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</si>
  <si>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</si>
  <si>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</si>
  <si>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</si>
  <si>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</si>
  <si>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</si>
  <si>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</si>
  <si>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</si>
  <si>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</si>
  <si>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</si>
  <si>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</si>
  <si>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</si>
  <si>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</si>
  <si>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</si>
  <si>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</si>
  <si>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</si>
  <si>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</si>
  <si>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</si>
  <si>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</si>
  <si>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</si>
  <si>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</si>
  <si>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</si>
  <si>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</si>
  <si>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</si>
  <si>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</si>
  <si>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</si>
  <si>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</si>
  <si>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</si>
  <si>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</si>
  <si>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</si>
  <si>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</si>
  <si>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</si>
  <si>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</si>
  <si>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</si>
  <si>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</si>
  <si>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</si>
  <si>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</si>
  <si>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</si>
  <si>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</si>
  <si>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</si>
  <si>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</si>
  <si>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</si>
  <si>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</si>
  <si>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</si>
  <si>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</si>
  <si>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</si>
  <si>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</si>
  <si>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</si>
  <si>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</si>
  <si>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</si>
  <si>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</si>
  <si>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</si>
  <si>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</si>
  <si>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</si>
  <si>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</si>
  <si>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</si>
  <si>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</si>
  <si>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</si>
  <si>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</si>
  <si>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</si>
  <si>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</si>
  <si>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</si>
  <si>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</si>
  <si>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</si>
  <si>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</si>
  <si>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</si>
  <si>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</si>
  <si>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</si>
  <si>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</si>
  <si>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</si>
  <si>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</si>
  <si>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</si>
  <si>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</si>
  <si>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</si>
  <si>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</si>
  <si>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</si>
  <si>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</si>
  <si>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</si>
  <si>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</si>
  <si>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</si>
  <si>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</si>
  <si>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</si>
  <si>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</si>
  <si>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</si>
  <si>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</si>
  <si>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</si>
  <si>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</si>
  <si>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</si>
  <si>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</si>
  <si>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</si>
  <si>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</si>
  <si>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</si>
  <si>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</si>
  <si>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</si>
  <si>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</si>
  <si>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</si>
  <si>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</si>
  <si>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</si>
  <si>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</si>
  <si>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</si>
  <si>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</si>
  <si>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</si>
  <si>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</si>
  <si>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</si>
  <si>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</si>
  <si>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</si>
  <si>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</si>
  <si>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</si>
  <si>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</si>
  <si>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</si>
  <si>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</si>
  <si>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</si>
  <si>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</si>
  <si>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</si>
  <si>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</si>
  <si>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</si>
  <si>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</si>
  <si>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</si>
  <si>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</si>
  <si>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</si>
  <si>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</si>
  <si>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</si>
  <si>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</si>
  <si>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</si>
  <si>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</si>
  <si>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</si>
  <si>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</si>
  <si>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</si>
  <si>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</si>
  <si>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</si>
  <si>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</si>
  <si>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</si>
  <si>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</si>
  <si>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</si>
  <si>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</si>
  <si>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</si>
  <si>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</si>
  <si>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</si>
  <si>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</si>
  <si>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</si>
  <si>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</si>
  <si>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</si>
  <si>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</si>
  <si>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</si>
  <si>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</si>
  <si>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</si>
  <si>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</si>
  <si>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</si>
  <si>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</si>
  <si>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</si>
  <si>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</si>
  <si>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</si>
  <si>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</si>
  <si>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</si>
  <si>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</si>
  <si>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</si>
  <si>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</si>
  <si>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</si>
  <si>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</si>
  <si>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</si>
  <si>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</si>
  <si>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</si>
  <si>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</si>
  <si>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</si>
  <si>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</si>
  <si>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</si>
  <si>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</si>
  <si>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</si>
  <si>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</si>
  <si>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</si>
  <si>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</si>
  <si>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</si>
  <si>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</si>
  <si>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</si>
  <si>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</si>
  <si>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</si>
  <si>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</si>
  <si>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</si>
  <si>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</si>
  <si>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</si>
  <si>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</si>
  <si>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</si>
  <si>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</si>
  <si>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</si>
  <si>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</si>
  <si>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</si>
  <si>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</si>
  <si>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</si>
  <si>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</si>
  <si>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</si>
  <si>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</si>
  <si>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</si>
  <si>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</si>
  <si>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</si>
  <si>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</si>
  <si>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</si>
  <si>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</si>
  <si>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</si>
  <si>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</si>
  <si>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</si>
  <si>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</si>
  <si>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</si>
  <si>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</si>
  <si>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</si>
  <si>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</si>
  <si>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</si>
  <si>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</si>
  <si>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</si>
  <si>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</si>
  <si>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</si>
  <si>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</si>
  <si>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</si>
  <si>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</si>
  <si>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</si>
  <si>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</si>
  <si>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</si>
  <si>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</si>
  <si>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</si>
  <si>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</si>
  <si>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</si>
  <si>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</si>
  <si>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</si>
  <si>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</si>
  <si>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</si>
  <si>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</si>
  <si>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</si>
  <si>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</si>
  <si>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</si>
  <si>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</si>
  <si>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</si>
  <si>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</si>
  <si>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</si>
  <si>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</si>
  <si>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</si>
  <si>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</si>
  <si>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</si>
  <si>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</si>
  <si>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</si>
  <si>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</si>
  <si>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</si>
  <si>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</si>
  <si>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</si>
  <si>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</si>
  <si>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</si>
  <si>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</si>
  <si>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</si>
  <si>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</si>
  <si>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</si>
  <si>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</si>
  <si>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</si>
  <si>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</si>
  <si>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</si>
  <si>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</si>
  <si>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</si>
  <si>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</si>
  <si>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</si>
  <si>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</si>
  <si>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</si>
  <si>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</si>
  <si>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</si>
  <si>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</si>
  <si>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</si>
  <si>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</si>
  <si>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</si>
  <si>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</si>
  <si>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</si>
  <si>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</si>
  <si>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</si>
  <si>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</si>
  <si>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</si>
  <si>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</si>
  <si>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</si>
  <si>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</si>
  <si>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</si>
  <si>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</si>
  <si>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</si>
  <si>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</si>
  <si>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</si>
  <si>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</si>
  <si>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</si>
  <si>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</si>
  <si>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</si>
  <si>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</si>
  <si>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</si>
  <si>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</si>
  <si>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</si>
  <si>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</si>
  <si>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</si>
  <si>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</si>
  <si>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</si>
  <si>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</si>
  <si>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</si>
  <si>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</si>
  <si>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</si>
  <si>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</si>
  <si>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</si>
  <si>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</si>
  <si>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</si>
  <si>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</si>
  <si>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</si>
  <si>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</si>
  <si>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</si>
  <si>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</si>
  <si>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</si>
  <si>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</si>
  <si>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</si>
  <si>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</si>
  <si>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</si>
  <si>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</si>
  <si>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</si>
  <si>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</si>
  <si>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</si>
  <si>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</si>
  <si>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</si>
  <si>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</si>
  <si>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</si>
  <si>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</si>
  <si>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</si>
  <si>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</si>
  <si>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</si>
  <si>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</si>
  <si>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</si>
  <si>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</si>
  <si>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</si>
  <si>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</si>
  <si>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</si>
  <si>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</si>
  <si>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</si>
  <si>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</si>
  <si>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</si>
  <si>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</si>
  <si>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</si>
  <si>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</si>
  <si>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</si>
  <si>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</si>
  <si>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</si>
  <si>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</si>
  <si>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</si>
  <si>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</si>
  <si>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</si>
  <si>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</si>
  <si>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</si>
  <si>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</si>
  <si>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</si>
  <si>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</si>
  <si>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</si>
  <si>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</si>
  <si>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</si>
  <si>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</si>
  <si>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</si>
  <si>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</si>
  <si>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</si>
  <si>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</si>
  <si>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</si>
  <si>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</si>
  <si>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</si>
  <si>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</si>
  <si>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</si>
  <si>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</si>
  <si>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</si>
  <si>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</si>
  <si>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</si>
  <si>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</si>
  <si>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</si>
  <si>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</si>
  <si>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</si>
  <si>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</si>
  <si>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</si>
  <si>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</si>
  <si>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</si>
  <si>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</si>
  <si>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</si>
  <si>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</si>
  <si>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</si>
  <si>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</si>
  <si>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</si>
  <si>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</si>
  <si>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</si>
  <si>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</si>
  <si>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</si>
  <si>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</si>
  <si>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</si>
  <si>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</si>
  <si>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</si>
  <si>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</si>
  <si>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</si>
  <si>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</si>
  <si>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</si>
  <si>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</si>
  <si>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</si>
  <si>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</si>
  <si>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</si>
  <si>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</si>
  <si>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</si>
  <si>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</si>
  <si>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</si>
  <si>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</si>
  <si>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</si>
  <si>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</si>
  <si>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</si>
  <si>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</si>
  <si>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</si>
  <si>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</si>
  <si>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</si>
  <si>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</si>
  <si>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</si>
  <si>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</si>
  <si>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</si>
  <si>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</si>
  <si>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</si>
  <si>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</si>
  <si>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</si>
  <si>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</si>
  <si>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</si>
  <si>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</si>
  <si>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</si>
  <si>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</si>
  <si>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</si>
  <si>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</si>
  <si>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</si>
  <si>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</si>
  <si>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</si>
  <si>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</si>
  <si>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</si>
  <si>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</si>
  <si>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</si>
  <si>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</si>
  <si>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</si>
  <si>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</si>
  <si>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</si>
  <si>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</si>
  <si>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</si>
  <si>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</si>
  <si>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</si>
  <si>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</si>
  <si>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</si>
  <si>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</si>
  <si>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</si>
  <si>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</si>
  <si>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</si>
  <si>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</si>
  <si>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</si>
  <si>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</si>
  <si>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</si>
  <si>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</si>
  <si>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</si>
  <si>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</si>
  <si>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</si>
  <si>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</si>
  <si>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</si>
  <si>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</si>
  <si>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</si>
  <si>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</si>
  <si>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</si>
  <si>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</si>
  <si>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</si>
  <si>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</si>
  <si>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</si>
  <si>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</si>
  <si>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</si>
  <si>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</si>
  <si>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</si>
  <si>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</si>
  <si>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</si>
  <si>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</si>
  <si>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</si>
  <si>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</si>
  <si>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</si>
  <si>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</si>
  <si>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</si>
  <si>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</si>
  <si>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</si>
  <si>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</si>
  <si>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</si>
  <si>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</si>
  <si>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</si>
  <si>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</si>
  <si>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</si>
  <si>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</si>
  <si>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</si>
  <si>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</si>
  <si>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</si>
  <si>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</si>
  <si>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</si>
  <si>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</si>
  <si>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</si>
  <si>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</si>
  <si>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</si>
  <si>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</si>
  <si>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</si>
  <si>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</si>
  <si>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</si>
  <si>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</si>
  <si>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</si>
  <si>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</si>
  <si>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</si>
  <si>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</si>
  <si>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</si>
  <si>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</si>
  <si>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</si>
  <si>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</si>
  <si>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</si>
  <si>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</si>
  <si>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</si>
  <si>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</si>
  <si>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</si>
  <si>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</si>
  <si>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</si>
  <si>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</si>
  <si>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</si>
  <si>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</si>
  <si>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</si>
  <si>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</si>
  <si>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</si>
  <si>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</si>
  <si>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</si>
  <si>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</si>
  <si>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</si>
  <si>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</si>
  <si>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</si>
  <si>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</si>
  <si>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</si>
  <si>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</si>
  <si>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</si>
  <si>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</si>
  <si>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</si>
  <si>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</si>
  <si>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</si>
  <si>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</si>
  <si>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</si>
  <si>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</si>
  <si>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</si>
  <si>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</si>
  <si>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</si>
  <si>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</si>
  <si>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</si>
  <si>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</si>
  <si>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</si>
  <si>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</si>
  <si>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</si>
  <si>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</si>
  <si>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</si>
  <si>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</si>
  <si>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</si>
  <si>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</si>
  <si>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</si>
  <si>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</si>
  <si>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</si>
  <si>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</si>
  <si>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</si>
  <si>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</si>
  <si>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</si>
  <si>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</si>
  <si>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</si>
  <si>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</si>
  <si>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</si>
  <si>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</si>
  <si>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</si>
  <si>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</si>
  <si>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</si>
  <si>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</si>
  <si>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</si>
  <si>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</si>
  <si>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</si>
  <si>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</si>
  <si>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</si>
  <si>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</si>
  <si>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</si>
  <si>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</si>
  <si>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</si>
  <si>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</si>
  <si>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</si>
  <si>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</si>
  <si>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</si>
  <si>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</si>
  <si>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</si>
  <si>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</si>
  <si>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</si>
  <si>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</si>
  <si>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</si>
  <si>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</si>
  <si>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</si>
  <si>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</si>
  <si>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</si>
  <si>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</si>
  <si>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</si>
  <si>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</si>
  <si>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</si>
  <si>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</si>
  <si>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</si>
  <si>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</si>
  <si>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</si>
  <si>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</si>
  <si>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</si>
  <si>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</si>
  <si>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</si>
  <si>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</si>
  <si>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</si>
  <si>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</si>
  <si>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</si>
  <si>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</si>
  <si>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</si>
  <si>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</si>
  <si>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</si>
  <si>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</si>
  <si>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</si>
  <si>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</si>
  <si>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</si>
  <si>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</si>
  <si>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</si>
  <si>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</si>
  <si>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</si>
  <si>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</si>
  <si>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</si>
  <si>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</si>
  <si>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</si>
  <si>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</si>
  <si>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</si>
  <si>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</si>
  <si>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</si>
  <si>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</si>
  <si>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</si>
  <si>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</si>
  <si>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</si>
  <si>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</si>
  <si>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</si>
  <si>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</si>
  <si>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</si>
  <si>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</si>
  <si>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</si>
  <si>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</si>
  <si>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</si>
  <si>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</si>
  <si>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</si>
  <si>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</si>
  <si>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</si>
  <si>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</si>
  <si>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</si>
  <si>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</si>
  <si>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</si>
  <si>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</si>
  <si>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</si>
  <si>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</si>
  <si>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</si>
  <si>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</si>
  <si>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</si>
  <si>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</si>
  <si>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</si>
  <si>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</si>
  <si>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</si>
  <si>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</si>
  <si>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</si>
  <si>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</si>
  <si>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</si>
  <si>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</si>
  <si>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</si>
  <si>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</si>
  <si>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</si>
  <si>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</si>
  <si>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</si>
  <si>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</si>
  <si>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</si>
  <si>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</si>
  <si>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</si>
  <si>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</si>
  <si>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</si>
  <si>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</si>
  <si>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</si>
  <si>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</si>
  <si>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</si>
  <si>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</si>
  <si>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</si>
  <si>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</si>
  <si>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</si>
  <si>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</si>
  <si>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</si>
  <si>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</si>
  <si>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</si>
  <si>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</si>
  <si>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</si>
  <si>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</si>
  <si>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</si>
  <si>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</si>
  <si>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</si>
  <si>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</si>
  <si>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</si>
  <si>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</si>
  <si>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</si>
  <si>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</si>
  <si>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</si>
  <si>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</si>
  <si>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</si>
  <si>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</si>
  <si>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</si>
  <si>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</si>
  <si>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</si>
  <si>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</si>
  <si>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</si>
  <si>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</si>
  <si>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</si>
  <si>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</si>
  <si>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</si>
  <si>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</si>
  <si>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</si>
  <si>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</si>
  <si>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</si>
  <si>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</si>
  <si>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</si>
  <si>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</si>
  <si>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</si>
  <si>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</si>
  <si>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</si>
  <si>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</si>
  <si>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</si>
  <si>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</si>
  <si>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</si>
  <si>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</si>
  <si>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</si>
  <si>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</si>
  <si>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</si>
  <si>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</si>
  <si>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</si>
  <si>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</si>
  <si>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</si>
  <si>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</si>
  <si>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</si>
  <si>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</si>
  <si>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</si>
  <si>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</si>
  <si>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</si>
  <si>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</si>
  <si>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</si>
  <si>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</si>
  <si>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</si>
  <si>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</si>
  <si>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</si>
  <si>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</si>
  <si>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</si>
  <si>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</si>
  <si>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</si>
  <si>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</si>
  <si>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</si>
  <si>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</si>
  <si>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</si>
  <si>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</si>
  <si>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</si>
  <si>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</si>
  <si>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</si>
  <si>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</si>
  <si>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</si>
  <si>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</si>
  <si>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</si>
  <si>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</si>
  <si>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</si>
  <si>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</si>
  <si>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</si>
  <si>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</si>
  <si>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</si>
  <si>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</si>
  <si>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</si>
  <si>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</si>
  <si>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</si>
  <si>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</si>
  <si>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</si>
  <si>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</si>
  <si>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</si>
  <si>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</si>
  <si>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</si>
  <si>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</si>
  <si>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</si>
  <si>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</si>
  <si>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</si>
  <si>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</si>
  <si>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</si>
  <si>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</si>
  <si>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</si>
  <si>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</si>
  <si>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</si>
  <si>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</si>
  <si>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</si>
  <si>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</si>
  <si>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</si>
  <si>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</si>
  <si>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</si>
  <si>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</si>
  <si>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</si>
  <si>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</si>
  <si>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</si>
  <si>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</si>
  <si>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</si>
  <si>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</si>
  <si>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</si>
  <si>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</si>
  <si>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</si>
  <si>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</si>
  <si>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</si>
  <si>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</si>
  <si>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</si>
  <si>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</si>
  <si>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</si>
  <si>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</si>
  <si>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</si>
  <si>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</si>
  <si>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</si>
  <si>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</si>
  <si>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</si>
  <si>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</si>
  <si>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</si>
  <si>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</si>
  <si>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</si>
  <si>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</si>
  <si>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</si>
  <si>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</si>
  <si>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</si>
  <si>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</si>
  <si>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</si>
  <si>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</si>
  <si>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</si>
  <si>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</si>
  <si>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</si>
  <si>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</si>
  <si>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</si>
  <si>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</si>
  <si>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</si>
  <si>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</si>
  <si>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</si>
  <si>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</si>
  <si>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</si>
  <si>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</si>
  <si>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</si>
  <si>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</si>
  <si>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</si>
  <si>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</si>
  <si>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</si>
  <si>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</si>
  <si>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</si>
  <si>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</si>
  <si>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</si>
  <si>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</si>
  <si>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</si>
  <si>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</si>
  <si>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</si>
  <si>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</si>
  <si>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</si>
  <si>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</si>
  <si>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</si>
  <si>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</si>
  <si>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</si>
  <si>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</si>
  <si>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</si>
  <si>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</si>
  <si>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</si>
  <si>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</si>
  <si>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</si>
  <si>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</si>
  <si>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</si>
  <si>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</si>
  <si>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</si>
  <si>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</si>
  <si>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</si>
  <si>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</si>
  <si>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</si>
  <si>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</si>
  <si>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</si>
  <si>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</si>
  <si>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</si>
  <si>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</si>
  <si>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</si>
  <si>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</si>
  <si>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</si>
  <si>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</si>
  <si>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</si>
  <si>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</si>
  <si>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</si>
  <si>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</si>
  <si>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</si>
  <si>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</si>
  <si>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</si>
  <si>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</si>
  <si>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</si>
  <si>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</si>
  <si>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</si>
  <si>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</si>
  <si>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</si>
  <si>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</si>
  <si>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</si>
  <si>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</si>
  <si>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</si>
  <si>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</si>
  <si>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</si>
  <si>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</si>
  <si>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</si>
  <si>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</si>
  <si>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</si>
  <si>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</si>
  <si>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</si>
  <si>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</si>
  <si>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</si>
  <si>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</si>
  <si>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</si>
  <si>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</si>
  <si>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</si>
  <si>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</si>
  <si>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</si>
  <si>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</si>
  <si>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</si>
  <si>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</si>
  <si>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</si>
  <si>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</si>
  <si>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</si>
  <si>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</si>
  <si>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</si>
  <si>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</si>
  <si>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</si>
  <si>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</si>
  <si>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</si>
  <si>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</si>
  <si>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</si>
  <si>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</si>
  <si>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</si>
  <si>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</si>
  <si>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</si>
  <si>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</si>
  <si>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</si>
  <si>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</si>
  <si>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</si>
  <si>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</si>
  <si>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</si>
  <si>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</si>
  <si>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</si>
  <si>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</si>
  <si>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</si>
  <si>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</si>
  <si>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</si>
  <si>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</si>
  <si>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</si>
  <si>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</si>
  <si>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</si>
  <si>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</si>
  <si>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</si>
  <si>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</si>
  <si>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</si>
  <si>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</si>
  <si>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</si>
  <si>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</si>
  <si>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</si>
  <si>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</si>
  <si>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</si>
  <si>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</si>
  <si>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</si>
  <si>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</si>
  <si>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</si>
  <si>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</si>
  <si>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</si>
  <si>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</si>
  <si>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</si>
  <si>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</si>
  <si>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</si>
  <si>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</si>
  <si>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</si>
  <si>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</si>
  <si>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</si>
  <si>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</si>
  <si>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</si>
  <si>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</si>
  <si>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</si>
  <si>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</si>
  <si>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</si>
  <si>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</si>
  <si>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</si>
  <si>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</si>
  <si>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</si>
  <si>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</si>
  <si>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</si>
  <si>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</si>
  <si>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</si>
  <si>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</si>
  <si>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</si>
  <si>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</si>
  <si>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</si>
  <si>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</si>
  <si>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</si>
  <si>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</si>
  <si>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</si>
  <si>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</si>
  <si>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</si>
  <si>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</si>
  <si>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</si>
  <si>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</si>
  <si>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</si>
  <si>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</si>
  <si>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</si>
  <si>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</si>
  <si>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</si>
  <si>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</si>
  <si>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</si>
  <si>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</si>
  <si>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</si>
  <si>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</si>
  <si>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</si>
  <si>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</si>
  <si>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</si>
  <si>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</si>
  <si>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</si>
  <si>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</si>
  <si>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</si>
  <si>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</si>
  <si>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</si>
  <si>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</si>
  <si>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</si>
  <si>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</si>
  <si>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</si>
  <si>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</si>
  <si>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</si>
  <si>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</si>
  <si>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</si>
  <si>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</si>
  <si>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</si>
  <si>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</si>
  <si>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</si>
  <si>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</si>
  <si>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</si>
  <si>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</si>
  <si>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</si>
  <si>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</si>
  <si>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</si>
  <si>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</si>
  <si>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</si>
  <si>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</si>
  <si>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</si>
  <si>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</si>
  <si>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</si>
  <si>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</si>
  <si>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</si>
  <si>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</si>
  <si>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</si>
  <si>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</si>
  <si>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</si>
  <si>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</si>
  <si>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</si>
  <si>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</si>
  <si>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</si>
  <si>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</si>
  <si>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</si>
  <si>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</si>
  <si>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</si>
  <si>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</si>
  <si>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</si>
  <si>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</si>
  <si>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</si>
  <si>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</si>
  <si>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</si>
  <si>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</si>
  <si>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</si>
  <si>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</si>
  <si>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</si>
  <si>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</si>
  <si>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</si>
  <si>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</si>
  <si>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</si>
  <si>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</si>
  <si>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</si>
  <si>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</si>
  <si>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</si>
  <si>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</si>
  <si>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</si>
  <si>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</si>
  <si>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</si>
  <si>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</si>
  <si>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</si>
  <si>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</si>
  <si>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</si>
  <si>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</si>
  <si>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</si>
  <si>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</si>
  <si>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</si>
  <si>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</si>
  <si>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</si>
  <si>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</si>
  <si>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</si>
  <si>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</si>
  <si>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</si>
  <si>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</si>
  <si>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</si>
  <si>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</si>
  <si>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</si>
  <si>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</si>
  <si>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</si>
  <si>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</si>
  <si>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</si>
  <si>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</si>
  <si>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</si>
  <si>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</si>
  <si>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</si>
  <si>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</si>
  <si>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</si>
  <si>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</si>
  <si>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</si>
  <si>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</si>
  <si>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</si>
  <si>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</si>
  <si>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</si>
  <si>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</si>
  <si>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</si>
  <si>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</si>
  <si>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</si>
  <si>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</si>
  <si>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</si>
  <si>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</si>
  <si>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</si>
  <si>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</si>
  <si>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</si>
  <si>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</si>
  <si>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</si>
  <si>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</si>
  <si>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</si>
  <si>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</si>
  <si>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</si>
  <si>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</si>
  <si>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</si>
  <si>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</si>
  <si>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</si>
  <si>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</si>
  <si>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</si>
  <si>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</si>
  <si>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</si>
  <si>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</si>
  <si>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</si>
  <si>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</si>
  <si>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</si>
  <si>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</si>
  <si>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</si>
  <si>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</si>
  <si>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</si>
  <si>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</si>
  <si>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</si>
  <si>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</si>
  <si>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</si>
  <si>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</si>
  <si>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</si>
  <si>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</si>
  <si>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</si>
  <si>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</si>
  <si>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</si>
  <si>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</si>
  <si>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</si>
  <si>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</si>
  <si>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</si>
  <si>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</si>
  <si>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</si>
  <si>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</si>
  <si>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</si>
  <si>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</si>
  <si>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</si>
  <si>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</si>
  <si>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</si>
  <si>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</si>
  <si>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</si>
  <si>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</si>
  <si>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</si>
  <si>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</si>
  <si>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</si>
  <si>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</si>
  <si>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</si>
  <si>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</si>
  <si>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</si>
  <si>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</si>
  <si>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</si>
  <si>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</si>
  <si>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</si>
  <si>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</si>
  <si>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</si>
  <si>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</si>
  <si>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</si>
  <si>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</si>
  <si>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</si>
  <si>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</si>
  <si>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</si>
  <si>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</si>
  <si>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</si>
  <si>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</si>
  <si>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</si>
  <si>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</si>
  <si>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</si>
  <si>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</si>
  <si>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</si>
  <si>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</si>
  <si>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</si>
  <si>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</si>
  <si>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</si>
  <si>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</si>
  <si>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</si>
  <si>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</si>
  <si>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</si>
  <si>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</si>
  <si>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</si>
  <si>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</si>
  <si>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</si>
  <si>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</si>
  <si>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</si>
  <si>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</si>
  <si>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</si>
  <si>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</si>
  <si>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</si>
  <si>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</si>
  <si>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</si>
  <si>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</si>
  <si>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</si>
  <si>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</si>
  <si>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</si>
  <si>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</si>
  <si>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</si>
  <si>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</si>
  <si>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</si>
  <si>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</si>
  <si>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</si>
  <si>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</si>
  <si>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</si>
  <si>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</si>
  <si>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</si>
  <si>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</si>
  <si>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</si>
  <si>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</si>
  <si>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</si>
  <si>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</si>
  <si>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</si>
  <si>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</si>
  <si>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</si>
  <si>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</si>
  <si>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</si>
  <si>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</si>
  <si>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</si>
  <si>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</si>
  <si>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</si>
  <si>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</si>
  <si>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</si>
  <si>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</si>
  <si>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</si>
  <si>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</si>
  <si>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</si>
  <si>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</si>
  <si>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</si>
  <si>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</si>
  <si>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</si>
  <si>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</si>
  <si>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</si>
  <si>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</si>
  <si>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</si>
  <si>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</si>
  <si>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</si>
  <si>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</si>
  <si>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</si>
  <si>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</si>
  <si>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</si>
  <si>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</si>
  <si>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</si>
  <si>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</si>
  <si>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</si>
  <si>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</si>
  <si>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</si>
  <si>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</si>
  <si>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</si>
  <si>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</si>
  <si>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</si>
  <si>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</si>
  <si>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</si>
  <si>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</si>
  <si>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</si>
  <si>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</si>
  <si>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</si>
  <si>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</si>
  <si>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</si>
  <si>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</si>
  <si>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</si>
  <si>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</si>
  <si>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</si>
  <si>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</si>
  <si>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</si>
  <si>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</si>
  <si>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</si>
  <si>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</si>
  <si>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</si>
  <si>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</si>
  <si>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</si>
  <si>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</si>
  <si>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</si>
  <si>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</si>
  <si>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</si>
  <si>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</si>
  <si>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</si>
  <si>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</si>
  <si>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</si>
  <si>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</si>
  <si>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</si>
  <si>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</si>
  <si>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</si>
  <si>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</si>
  <si>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</si>
  <si>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</si>
  <si>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</si>
  <si>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</si>
  <si>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</si>
  <si>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</si>
  <si>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</si>
  <si>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</si>
  <si>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</si>
  <si>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</si>
  <si>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</si>
  <si>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</si>
  <si>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</si>
  <si>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</si>
  <si>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</si>
  <si>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</si>
  <si>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</si>
  <si>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</si>
  <si>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</si>
  <si>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</si>
  <si>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</si>
  <si>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</si>
  <si>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</si>
  <si>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</si>
  <si>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</si>
  <si>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</si>
  <si>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</si>
  <si>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</si>
  <si>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</si>
  <si>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</si>
  <si>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</si>
  <si>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</si>
  <si>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</si>
  <si>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</si>
  <si>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</si>
  <si>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</si>
  <si>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</si>
  <si>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</si>
  <si>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</si>
  <si>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</si>
  <si>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</si>
  <si>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</si>
  <si>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</si>
  <si>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</si>
  <si>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</si>
  <si>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</si>
  <si>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</si>
  <si>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</si>
  <si>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</si>
  <si>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</si>
  <si>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</si>
  <si>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</si>
  <si>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</si>
  <si>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</si>
  <si>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</si>
  <si>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</si>
  <si>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</si>
  <si>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</si>
  <si>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</si>
  <si>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</si>
  <si>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</si>
  <si>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</si>
  <si>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</si>
  <si>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</si>
  <si>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</si>
  <si>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</si>
  <si>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</si>
  <si>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</si>
  <si>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</si>
  <si>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</si>
  <si>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</si>
  <si>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</si>
  <si>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</si>
  <si>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</si>
  <si>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</si>
  <si>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</si>
  <si>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</si>
  <si>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</si>
  <si>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</si>
  <si>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</si>
  <si>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</si>
  <si>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</si>
  <si>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</si>
  <si>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</si>
  <si>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</si>
  <si>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</si>
  <si>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</si>
  <si>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</si>
  <si>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</si>
  <si>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</si>
  <si>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</si>
  <si>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</si>
  <si>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</si>
  <si>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</si>
  <si>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</si>
  <si>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</si>
  <si>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</si>
  <si>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</si>
  <si>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</si>
  <si>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</si>
  <si>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</si>
  <si>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</si>
  <si>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</si>
  <si>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</si>
  <si>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</si>
  <si>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</si>
  <si>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</si>
  <si>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</si>
  <si>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</si>
  <si>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</si>
  <si>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</si>
  <si>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</si>
  <si>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</si>
  <si>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</si>
  <si>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</si>
  <si>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</si>
  <si>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</si>
  <si>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</si>
  <si>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</si>
  <si>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</si>
  <si>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</si>
  <si>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</si>
  <si>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</si>
  <si>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</si>
  <si>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</si>
  <si>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</si>
  <si>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</si>
  <si>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</si>
  <si>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</si>
  <si>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</si>
  <si>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</si>
  <si>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</si>
  <si>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</si>
  <si>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</si>
  <si>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</si>
  <si>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</si>
  <si>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</si>
  <si>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</si>
  <si>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</si>
  <si>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</si>
  <si>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</si>
  <si>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</si>
  <si>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</si>
  <si>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</si>
  <si>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</si>
  <si>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</si>
  <si>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</si>
  <si>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</si>
  <si>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</si>
  <si>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</si>
  <si>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</si>
  <si>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</si>
  <si>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</si>
  <si>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</si>
  <si>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</si>
  <si>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</si>
  <si>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</si>
  <si>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</si>
  <si>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</si>
  <si>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</si>
  <si>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</si>
  <si>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</si>
  <si>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</si>
  <si>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</si>
  <si>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</si>
  <si>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</si>
  <si>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</si>
  <si>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</si>
  <si>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</si>
  <si>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</si>
  <si>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</si>
  <si>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</si>
  <si>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</si>
  <si>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</si>
  <si>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</si>
  <si>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</si>
  <si>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</si>
  <si>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</si>
  <si>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</si>
  <si>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</si>
  <si>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</si>
  <si>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</si>
  <si>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</si>
  <si>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</si>
  <si>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</si>
  <si>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</si>
  <si>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</si>
  <si>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</si>
  <si>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</si>
  <si>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</si>
  <si>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</si>
  <si>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</si>
  <si>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</si>
  <si>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</si>
  <si>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</si>
  <si>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</si>
  <si>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</si>
  <si>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</si>
  <si>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</si>
  <si>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</si>
  <si>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</si>
  <si>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</si>
  <si>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</si>
  <si>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</si>
  <si>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</si>
  <si>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</si>
  <si>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</si>
  <si>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</si>
  <si>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</si>
  <si>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</si>
  <si>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</si>
  <si>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</si>
  <si>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</si>
  <si>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</si>
  <si>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</si>
  <si>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</si>
  <si>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</si>
  <si>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</si>
  <si>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</si>
  <si>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</si>
  <si>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</si>
  <si>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</si>
  <si>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</si>
  <si>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</si>
  <si>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</si>
  <si>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</si>
  <si>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</si>
  <si>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</si>
  <si>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</si>
  <si>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</si>
  <si>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</si>
  <si>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</si>
  <si>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</si>
  <si>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</si>
  <si>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</si>
  <si>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</si>
  <si>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</si>
  <si>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</si>
  <si>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</si>
  <si>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</si>
  <si>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</si>
  <si>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</si>
  <si>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</si>
  <si>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</si>
  <si>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</si>
  <si>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</si>
  <si>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</si>
  <si>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</si>
  <si>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</si>
  <si>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</si>
  <si>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</si>
  <si>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</si>
  <si>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</si>
  <si>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</si>
  <si>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</si>
  <si>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</si>
  <si>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</si>
  <si>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</si>
  <si>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</si>
  <si>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</si>
  <si>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</si>
  <si>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</si>
  <si>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</si>
  <si>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</si>
  <si>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</si>
  <si>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</si>
  <si>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</si>
  <si>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</si>
  <si>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</si>
  <si>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</si>
  <si>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</si>
  <si>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</si>
  <si>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</si>
  <si>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</si>
  <si>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</si>
  <si>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</si>
  <si>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</si>
  <si>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</si>
  <si>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</si>
  <si>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</si>
  <si>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</si>
  <si>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</si>
  <si>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</si>
  <si>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</si>
  <si>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</si>
  <si>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</si>
  <si>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</si>
  <si>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</si>
  <si>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</si>
  <si>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</si>
  <si>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</si>
  <si>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</si>
  <si>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</si>
  <si>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</si>
  <si>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</si>
  <si>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</si>
  <si>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</si>
  <si>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</si>
  <si>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</si>
  <si>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</si>
  <si>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</si>
  <si>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</si>
  <si>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</si>
  <si>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</si>
  <si>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</si>
  <si>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</si>
  <si>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</si>
  <si>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</si>
  <si>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</si>
  <si>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</si>
  <si>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</si>
  <si>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</si>
  <si>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</si>
  <si>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</si>
  <si>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</si>
  <si>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</si>
  <si>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</si>
  <si>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</si>
  <si>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</si>
  <si>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</si>
  <si>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</si>
  <si>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</si>
  <si>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</si>
  <si>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</si>
  <si>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</si>
  <si>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</si>
  <si>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</si>
  <si>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</si>
  <si>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</si>
  <si>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</si>
  <si>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</si>
  <si>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</si>
  <si>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</si>
  <si>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</si>
  <si>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</si>
  <si>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</si>
  <si>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</si>
  <si>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</si>
  <si>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</si>
  <si>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</si>
  <si>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</si>
  <si>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</si>
  <si>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</si>
  <si>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</si>
  <si>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</si>
  <si>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</si>
  <si>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</si>
  <si>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</si>
  <si>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</si>
  <si>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</si>
  <si>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</si>
  <si>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</si>
  <si>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</si>
  <si>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</si>
  <si>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</si>
  <si>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</si>
  <si>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</si>
  <si>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</si>
  <si>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</si>
  <si>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</si>
  <si>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</si>
  <si>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</si>
  <si>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</si>
  <si>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</si>
  <si>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</si>
  <si>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</si>
  <si>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</si>
  <si>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</si>
  <si>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</si>
  <si>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</si>
  <si>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</si>
  <si>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</si>
  <si>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</si>
  <si>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</si>
  <si>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</si>
  <si>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</si>
  <si>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</si>
  <si>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</si>
  <si>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</si>
  <si>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</si>
  <si>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</si>
  <si>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</si>
  <si>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</si>
  <si>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</si>
  <si>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</si>
  <si>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</si>
  <si>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</si>
  <si>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</si>
  <si>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</si>
  <si>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</si>
  <si>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</si>
  <si>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</si>
  <si>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</si>
  <si>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</si>
  <si>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</si>
  <si>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</si>
  <si>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</si>
  <si>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</si>
  <si>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</si>
  <si>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</si>
  <si>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</si>
  <si>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</si>
  <si>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</si>
  <si>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</si>
  <si>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</si>
  <si>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</si>
  <si>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</si>
  <si>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</si>
  <si>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</si>
  <si>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</si>
  <si>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</si>
  <si>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</si>
  <si>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</si>
  <si>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</si>
  <si>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</si>
  <si>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</si>
  <si>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</si>
  <si>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</si>
  <si>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</si>
  <si>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</si>
  <si>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</si>
  <si>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</si>
  <si>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</si>
  <si>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</si>
  <si>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</si>
  <si>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</si>
  <si>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</si>
  <si>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</si>
  <si>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</si>
  <si>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</si>
  <si>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</si>
  <si>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</si>
  <si>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</si>
  <si>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</si>
  <si>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</si>
  <si>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</si>
  <si>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</si>
  <si>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</si>
  <si>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</si>
  <si>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</si>
  <si>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</si>
  <si>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</si>
  <si>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</si>
  <si>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</si>
  <si>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</si>
  <si>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</si>
  <si>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</si>
  <si>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</si>
  <si>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</si>
  <si>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</si>
  <si>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</si>
  <si>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</si>
  <si>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</si>
  <si>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</si>
  <si>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</si>
  <si>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</si>
  <si>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</si>
  <si>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</si>
  <si>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</si>
  <si>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</si>
  <si>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</si>
  <si>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</si>
  <si>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</si>
  <si>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</si>
  <si>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</si>
  <si>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</si>
  <si>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</si>
  <si>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</si>
  <si>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</si>
  <si>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</si>
  <si>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</si>
  <si>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</si>
  <si>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</si>
  <si>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</si>
  <si>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</si>
  <si>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</si>
  <si>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</si>
  <si>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</si>
  <si>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</si>
  <si>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</si>
  <si>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</si>
  <si>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</si>
  <si>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</si>
  <si>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</si>
  <si>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</si>
  <si>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</si>
  <si>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</si>
  <si>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</si>
  <si>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</si>
  <si>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</si>
  <si>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</si>
  <si>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</si>
  <si>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</si>
  <si>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</si>
  <si>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</si>
  <si>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</si>
  <si>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</si>
  <si>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</si>
  <si>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</si>
  <si>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</si>
  <si>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</si>
  <si>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</si>
  <si>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</si>
  <si>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</si>
  <si>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</si>
  <si>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</si>
  <si>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</si>
  <si>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</si>
  <si>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</si>
  <si>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</si>
  <si>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</si>
  <si>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</si>
  <si>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</si>
  <si>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</si>
  <si>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</si>
  <si>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</si>
  <si>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</si>
  <si>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</si>
  <si>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</si>
  <si>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</si>
  <si>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</si>
  <si>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</si>
  <si>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</si>
  <si>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</si>
  <si>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</si>
  <si>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</si>
  <si>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</si>
  <si>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</si>
  <si>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</si>
  <si>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</si>
  <si>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</si>
  <si>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</si>
  <si>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</si>
  <si>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</si>
  <si>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</si>
  <si>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</si>
  <si>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</si>
  <si>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</si>
  <si>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</si>
  <si>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</si>
  <si>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</si>
  <si>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</si>
  <si>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</si>
  <si>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</si>
  <si>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</si>
  <si>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</si>
  <si>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</si>
  <si>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</si>
  <si>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</si>
  <si>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</si>
  <si>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</si>
  <si>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</si>
  <si>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</si>
  <si>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</si>
  <si>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</si>
  <si>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</si>
  <si>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</si>
  <si>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</si>
  <si>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</si>
  <si>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</si>
  <si>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</si>
  <si>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</si>
  <si>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</si>
  <si>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</si>
  <si>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</si>
  <si>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</si>
  <si>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</si>
  <si>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</si>
  <si>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</si>
  <si>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</si>
  <si>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</si>
  <si>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</si>
  <si>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</si>
  <si>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</si>
  <si>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</si>
  <si>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</si>
  <si>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</si>
  <si>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</si>
  <si>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</si>
  <si>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</si>
  <si>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</si>
  <si>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</si>
  <si>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</si>
  <si>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</si>
  <si>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</si>
  <si>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</si>
  <si>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</si>
  <si>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</si>
  <si>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</si>
  <si>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</si>
  <si>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</si>
  <si>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</si>
  <si>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</si>
  <si>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</si>
  <si>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</si>
  <si>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</si>
  <si>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</si>
  <si>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</si>
  <si>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</si>
  <si>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</si>
  <si>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</si>
  <si>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</si>
  <si>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</si>
  <si>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</si>
  <si>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</si>
  <si>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</si>
  <si>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</si>
  <si>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</si>
  <si>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</si>
  <si>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</si>
  <si>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</si>
  <si>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</si>
  <si>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</si>
  <si>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</si>
  <si>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</si>
  <si>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</si>
  <si>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</si>
  <si>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</si>
  <si>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</si>
  <si>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</si>
  <si>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</si>
  <si>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</si>
  <si>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</si>
  <si>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</si>
  <si>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</si>
  <si>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</si>
  <si>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</si>
  <si>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</si>
  <si>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</si>
  <si>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</si>
  <si>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</si>
  <si>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</si>
  <si>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</si>
  <si>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</si>
  <si>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</si>
  <si>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</si>
  <si>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</si>
  <si>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</si>
  <si>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</si>
  <si>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</si>
  <si>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</si>
  <si>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</si>
  <si>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</si>
  <si>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</si>
  <si>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</si>
  <si>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</si>
  <si>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</si>
  <si>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</si>
  <si>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</si>
  <si>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</si>
  <si>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</si>
  <si>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</si>
  <si>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</si>
  <si>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</si>
  <si>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</si>
  <si>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</si>
  <si>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</si>
  <si>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</si>
  <si>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</si>
  <si>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</si>
  <si>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</si>
  <si>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</si>
  <si>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</si>
  <si>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</si>
  <si>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</si>
  <si>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</si>
  <si>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</si>
  <si>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</si>
  <si>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</si>
  <si>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</si>
  <si>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</si>
  <si>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</si>
  <si>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</si>
  <si>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</si>
  <si>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</si>
  <si>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</si>
  <si>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</si>
  <si>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</si>
  <si>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</si>
  <si>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</si>
  <si>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</si>
  <si>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</si>
  <si>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</si>
  <si>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</si>
  <si>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</si>
  <si>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</si>
  <si>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</si>
  <si>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</si>
  <si>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</si>
  <si>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</si>
  <si>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</si>
  <si>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</si>
  <si>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</si>
  <si>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</si>
  <si>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</si>
  <si>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</si>
  <si>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</si>
  <si>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</si>
  <si>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</si>
  <si>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</si>
  <si>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</si>
  <si>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</si>
  <si>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</si>
  <si>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</si>
  <si>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</si>
  <si>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</si>
  <si>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</si>
  <si>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</si>
  <si>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</si>
  <si>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</si>
  <si>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</si>
  <si>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</si>
  <si>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</si>
  <si>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</si>
  <si>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</si>
  <si>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</si>
  <si>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</si>
  <si>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</si>
  <si>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</si>
  <si>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</si>
  <si>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</si>
  <si>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</si>
  <si>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</si>
  <si>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</si>
  <si>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</si>
  <si>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</si>
  <si>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</si>
  <si>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</si>
  <si>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</si>
  <si>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</si>
  <si>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</si>
  <si>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</si>
  <si>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</si>
  <si>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</si>
  <si>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</si>
  <si>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</si>
  <si>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</si>
  <si>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</si>
  <si>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</si>
  <si>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</si>
  <si>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</si>
  <si>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</si>
  <si>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</si>
  <si>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</si>
  <si>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</si>
  <si>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</si>
  <si>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</si>
  <si>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</si>
  <si>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</si>
  <si>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</si>
  <si>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</si>
  <si>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</si>
  <si>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</si>
  <si>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</si>
  <si>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</si>
  <si>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</si>
  <si>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</si>
  <si>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</si>
  <si>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</si>
  <si>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</si>
  <si>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</si>
  <si>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</si>
  <si>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</si>
  <si>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</si>
  <si>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</si>
  <si>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</si>
  <si>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</si>
  <si>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</si>
  <si>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</si>
  <si>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</si>
  <si>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</si>
  <si>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</si>
  <si>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</si>
  <si>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</si>
  <si>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</si>
  <si>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</si>
  <si>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</si>
  <si>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</si>
  <si>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</si>
  <si>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</si>
  <si>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</si>
  <si>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</si>
  <si>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</si>
  <si>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</si>
  <si>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</si>
  <si>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</si>
  <si>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</si>
  <si>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</si>
  <si>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</si>
  <si>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</si>
  <si>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</si>
  <si>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</si>
  <si>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</si>
  <si>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</si>
  <si>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</si>
  <si>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</si>
  <si>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</si>
  <si>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</si>
  <si>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</si>
  <si>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</si>
  <si>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</si>
  <si>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</si>
  <si>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</si>
  <si>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</si>
  <si>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</si>
  <si>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</si>
  <si>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</si>
  <si>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</si>
  <si>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</si>
  <si>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</si>
  <si>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</si>
  <si>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</si>
  <si>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</si>
  <si>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</si>
  <si>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</si>
  <si>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</si>
  <si>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</si>
  <si>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</si>
  <si>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</si>
  <si>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</si>
  <si>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</si>
  <si>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</si>
  <si>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</si>
  <si>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</si>
  <si>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</si>
  <si>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</si>
  <si>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</si>
  <si>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</si>
  <si>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</si>
  <si>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</si>
  <si>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</si>
  <si>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</si>
  <si>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</si>
  <si>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</si>
  <si>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</si>
  <si>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</si>
  <si>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</si>
  <si>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</si>
  <si>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</si>
  <si>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</si>
  <si>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</si>
  <si>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</si>
  <si>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</si>
  <si>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</si>
  <si>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</si>
  <si>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</si>
  <si>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</si>
  <si>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</si>
  <si>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</si>
  <si>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</si>
  <si>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</si>
  <si>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</si>
  <si>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</si>
  <si>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</si>
  <si>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</si>
  <si>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</si>
  <si>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</si>
  <si>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</si>
  <si>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</si>
  <si>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</si>
  <si>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</si>
  <si>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</si>
  <si>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</si>
  <si>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</si>
  <si>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</si>
  <si>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</si>
  <si>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</si>
  <si>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</si>
  <si>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</si>
  <si>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</si>
  <si>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</si>
  <si>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</si>
  <si>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</si>
  <si>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</si>
  <si>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</si>
  <si>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</si>
  <si>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</si>
  <si>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</si>
  <si>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</si>
  <si>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</si>
  <si>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</si>
  <si>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</si>
  <si>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</si>
  <si>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</si>
  <si>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</si>
  <si>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</si>
  <si>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</si>
  <si>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</si>
  <si>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</si>
  <si>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</si>
  <si>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</si>
  <si>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</si>
  <si>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</si>
  <si>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</si>
  <si>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</si>
  <si>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</si>
  <si>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</si>
  <si>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</si>
  <si>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</si>
  <si>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</si>
  <si>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</si>
  <si>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</si>
  <si>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</si>
  <si>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</si>
  <si>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</si>
  <si>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</si>
  <si>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</si>
  <si>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</si>
  <si>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</si>
  <si>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</si>
  <si>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</si>
  <si>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</si>
  <si>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</si>
  <si>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</si>
  <si>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</si>
  <si>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</si>
  <si>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</si>
  <si>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</si>
  <si>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</si>
  <si>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</si>
  <si>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</si>
  <si>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</si>
  <si>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</si>
  <si>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</si>
  <si>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</si>
  <si>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</si>
  <si>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</si>
  <si>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</si>
  <si>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</si>
  <si>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</si>
  <si>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</si>
  <si>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</si>
  <si>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</si>
  <si>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</si>
  <si>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</si>
  <si>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</si>
  <si>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</si>
  <si>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</si>
  <si>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</si>
  <si>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</si>
  <si>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</si>
  <si>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</si>
  <si>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</si>
  <si>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</si>
  <si>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</si>
  <si>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</si>
  <si>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</si>
  <si>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</si>
  <si>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</si>
  <si>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</si>
  <si>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</si>
  <si>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</si>
  <si>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</si>
  <si>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</si>
  <si>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</si>
  <si>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</si>
  <si>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</si>
  <si>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</si>
  <si>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</si>
  <si>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</si>
  <si>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</si>
  <si>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</si>
  <si>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</si>
  <si>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</si>
  <si>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</si>
  <si>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</si>
  <si>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</si>
  <si>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</si>
  <si>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</si>
  <si>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</si>
  <si>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</si>
  <si>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</si>
  <si>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</si>
  <si>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</si>
  <si>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</si>
  <si>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</si>
  <si>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</si>
  <si>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</si>
  <si>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</si>
  <si>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</si>
  <si>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</si>
  <si>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</si>
  <si>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</si>
  <si>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</si>
  <si>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</si>
  <si>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</si>
  <si>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</si>
  <si>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</si>
  <si>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</si>
  <si>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</si>
  <si>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</si>
  <si>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</si>
  <si>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</si>
  <si>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</si>
  <si>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</si>
  <si>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</si>
  <si>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</si>
  <si>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</si>
  <si>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</si>
  <si>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</si>
  <si>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</si>
  <si>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</si>
  <si>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</si>
  <si>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</si>
  <si>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</si>
  <si>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</si>
  <si>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</si>
  <si>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</si>
  <si>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</si>
  <si>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</si>
  <si>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</si>
  <si>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</si>
  <si>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</si>
  <si>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</si>
  <si>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</si>
  <si>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</si>
  <si>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</si>
  <si>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</si>
  <si>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</si>
  <si>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</si>
  <si>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</si>
  <si>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</si>
  <si>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</si>
  <si>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</si>
  <si>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</si>
  <si>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</si>
  <si>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</si>
  <si>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</si>
  <si>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</si>
  <si>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</si>
  <si>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</si>
  <si>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</si>
  <si>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</si>
  <si>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</si>
  <si>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</si>
  <si>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</si>
  <si>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</si>
  <si>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</si>
  <si>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</si>
  <si>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</si>
  <si>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</si>
  <si>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</si>
  <si>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</si>
  <si>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</si>
  <si>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</si>
  <si>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</si>
  <si>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</si>
  <si>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</si>
  <si>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</si>
  <si>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</si>
  <si>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</si>
  <si>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</si>
  <si>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</si>
  <si>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</si>
  <si>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</si>
  <si>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</si>
  <si>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</si>
  <si>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</si>
  <si>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</si>
  <si>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</si>
  <si>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</si>
  <si>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</si>
  <si>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</si>
  <si>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</si>
  <si>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</si>
  <si>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</si>
  <si>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</si>
  <si>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</si>
  <si>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</si>
  <si>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</si>
  <si>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</si>
  <si>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</si>
  <si>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</si>
  <si>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</si>
  <si>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</si>
  <si>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</si>
  <si>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</si>
  <si>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</si>
  <si>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</si>
  <si>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</si>
  <si>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</si>
  <si>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</si>
  <si>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</si>
  <si>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</si>
  <si>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</si>
  <si>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</si>
  <si>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</si>
  <si>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</si>
  <si>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</si>
  <si>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</si>
  <si>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</si>
  <si>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</si>
  <si>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</si>
  <si>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</si>
  <si>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</si>
  <si>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</si>
  <si>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</si>
  <si>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</si>
  <si>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</si>
  <si>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</si>
  <si>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</si>
  <si>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</si>
  <si>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</si>
  <si>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</si>
  <si>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</si>
  <si>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</si>
  <si>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</si>
  <si>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</si>
  <si>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</si>
  <si>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</si>
  <si>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</si>
  <si>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</si>
  <si>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</si>
  <si>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</si>
  <si>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</si>
  <si>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</si>
  <si>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</si>
  <si>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</si>
  <si>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</si>
  <si>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</si>
  <si>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</si>
  <si>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</si>
  <si>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</si>
  <si>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</si>
  <si>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</si>
  <si>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</si>
  <si>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</si>
  <si>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</si>
  <si>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</si>
  <si>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</si>
  <si>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</si>
  <si>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</si>
  <si>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</si>
  <si>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</si>
  <si>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</si>
  <si>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</si>
  <si>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</si>
  <si>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</si>
  <si>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</si>
  <si>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</si>
  <si>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</si>
  <si>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</si>
  <si>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</si>
  <si>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</si>
  <si>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</si>
  <si>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</si>
  <si>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</si>
  <si>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</si>
  <si>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</si>
  <si>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</si>
  <si>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</si>
  <si>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</si>
  <si>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</si>
  <si>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</si>
  <si>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</si>
  <si>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</si>
  <si>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</si>
  <si>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</si>
  <si>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</si>
  <si>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</si>
  <si>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</si>
  <si>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</si>
  <si>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</si>
  <si>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</si>
  <si>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</si>
  <si>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</si>
  <si>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</si>
  <si>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</si>
  <si>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</si>
  <si>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</si>
  <si>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</si>
  <si>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</si>
  <si>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</si>
  <si>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</si>
  <si>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</si>
  <si>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</si>
  <si>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</si>
  <si>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</si>
  <si>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</si>
  <si>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</si>
  <si>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</si>
  <si>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</si>
  <si>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</si>
  <si>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</si>
  <si>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</si>
  <si>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</si>
  <si>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</si>
  <si>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</si>
  <si>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</si>
  <si>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</si>
  <si>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</si>
  <si>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</si>
  <si>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</si>
  <si>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</si>
  <si>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</si>
  <si>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</si>
  <si>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</si>
  <si>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</si>
  <si>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</si>
  <si>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</si>
  <si>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</si>
  <si>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</si>
  <si>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</si>
  <si>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</si>
  <si>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</si>
  <si>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</si>
  <si>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</si>
  <si>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</si>
  <si>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</si>
  <si>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</si>
  <si>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</si>
  <si>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</si>
  <si>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</si>
  <si>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</si>
  <si>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</si>
  <si>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</si>
  <si>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</si>
  <si>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</si>
  <si>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</si>
  <si>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</si>
  <si>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</si>
  <si>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</si>
  <si>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</si>
  <si>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</si>
  <si>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</si>
  <si>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</si>
  <si>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</si>
  <si>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</si>
  <si>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</si>
  <si>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</si>
  <si>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</si>
  <si>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</si>
  <si>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</si>
  <si>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</si>
  <si>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</si>
  <si>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</si>
  <si>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</si>
  <si>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</si>
  <si>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</si>
  <si>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</si>
  <si>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</si>
  <si>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</si>
  <si>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</si>
  <si>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</si>
  <si>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</si>
  <si>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</si>
  <si>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</si>
  <si>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</si>
  <si>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</si>
  <si>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</si>
  <si>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</si>
  <si>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</si>
  <si>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</si>
  <si>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</si>
  <si>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</si>
  <si>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</si>
  <si>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</si>
  <si>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</si>
  <si>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</si>
  <si>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</si>
  <si>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</si>
  <si>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</si>
  <si>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</si>
  <si>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</si>
  <si>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</si>
  <si>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</si>
  <si>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</si>
  <si>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</si>
  <si>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</si>
  <si>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</si>
  <si>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</si>
  <si>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</si>
  <si>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</si>
  <si>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</si>
  <si>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</si>
  <si>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</si>
  <si>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</si>
  <si>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</si>
  <si>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</si>
  <si>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</si>
  <si>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</si>
  <si>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</si>
  <si>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</si>
  <si>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</si>
  <si>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</si>
  <si>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</si>
  <si>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</si>
  <si>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</si>
  <si>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</si>
  <si>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</si>
  <si>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</si>
  <si>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</si>
  <si>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</si>
  <si>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</si>
  <si>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</si>
  <si>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</si>
  <si>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</si>
  <si>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</si>
  <si>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</si>
  <si>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</si>
  <si>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</si>
  <si>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</si>
  <si>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</si>
  <si>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</si>
  <si>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</si>
  <si>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</si>
  <si>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</si>
  <si>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</si>
  <si>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</si>
  <si>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</si>
  <si>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</si>
  <si>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</si>
  <si>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</si>
  <si>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</si>
  <si>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</si>
  <si>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</si>
  <si>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</si>
  <si>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</si>
  <si>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</si>
  <si>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</si>
  <si>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</si>
  <si>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</si>
  <si>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</si>
  <si>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</si>
  <si>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</si>
  <si>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</si>
  <si>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</si>
  <si>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</si>
  <si>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</si>
  <si>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</si>
  <si>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</si>
  <si>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</si>
  <si>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</si>
  <si>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</si>
  <si>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</si>
  <si>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</si>
  <si>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</si>
  <si>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</si>
  <si>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</si>
  <si>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</si>
  <si>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</si>
  <si>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</si>
  <si>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</si>
  <si>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</si>
  <si>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</si>
  <si>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</si>
  <si>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</si>
  <si>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</si>
  <si>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</si>
  <si>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</si>
  <si>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</si>
  <si>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</si>
  <si>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</si>
  <si>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</si>
  <si>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</si>
  <si>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</si>
  <si>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</si>
  <si>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</si>
  <si>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</si>
  <si>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</si>
  <si>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</si>
  <si>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</si>
  <si>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</si>
  <si>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</si>
  <si>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</si>
  <si>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</si>
  <si>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</si>
  <si>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</si>
  <si>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</si>
  <si>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</si>
  <si>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</si>
  <si>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</si>
  <si>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</si>
  <si>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</si>
  <si>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</si>
  <si>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</si>
  <si>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</si>
  <si>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</si>
  <si>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</si>
  <si>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</si>
  <si>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</si>
  <si>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</si>
  <si>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</si>
  <si>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</si>
  <si>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</si>
  <si>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</si>
  <si>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</si>
  <si>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</si>
  <si>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</si>
  <si>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</si>
  <si>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</si>
  <si>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</si>
  <si>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</si>
  <si>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</si>
  <si>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</si>
  <si>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</si>
  <si>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</si>
  <si>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</si>
  <si>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</si>
  <si>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</si>
  <si>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</si>
  <si>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</si>
  <si>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</si>
  <si>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</si>
  <si>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</si>
  <si>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</si>
  <si>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</si>
  <si>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</si>
  <si>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</si>
  <si>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</si>
  <si>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</si>
  <si>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</si>
  <si>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</si>
  <si>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</si>
  <si>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</si>
  <si>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</si>
  <si>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</si>
  <si>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</si>
  <si>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</si>
  <si>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</si>
  <si>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</si>
  <si>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</si>
  <si>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</si>
  <si>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</si>
  <si>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</si>
  <si>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</si>
  <si>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</si>
  <si>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</si>
  <si>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</si>
  <si>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</si>
  <si>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</si>
  <si>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</si>
  <si>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</si>
  <si>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</si>
  <si>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</si>
  <si>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</si>
  <si>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</si>
  <si>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</si>
  <si>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</si>
  <si>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</si>
  <si>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</si>
  <si>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</si>
  <si>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</si>
  <si>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</si>
  <si>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</si>
  <si>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</si>
  <si>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</si>
  <si>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</si>
  <si>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</si>
  <si>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</si>
  <si>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</si>
  <si>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</si>
  <si>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</si>
  <si>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</si>
  <si>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</si>
  <si>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</si>
  <si>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</si>
  <si>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</si>
  <si>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</si>
  <si>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</si>
  <si>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</si>
  <si>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</si>
  <si>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</si>
  <si>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</si>
  <si>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</si>
  <si>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</si>
  <si>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</si>
  <si>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</si>
  <si>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</si>
  <si>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</si>
  <si>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</si>
  <si>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</si>
  <si>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</si>
  <si>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</si>
  <si>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</si>
  <si>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</si>
  <si>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</si>
  <si>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</si>
  <si>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</si>
  <si>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</si>
  <si>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</si>
  <si>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</si>
  <si>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</si>
  <si>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</si>
  <si>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</si>
  <si>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</si>
  <si>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</si>
  <si>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</si>
  <si>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</si>
  <si>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</si>
  <si>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</si>
  <si>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</si>
  <si>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</si>
  <si>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</si>
  <si>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</si>
  <si>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</si>
  <si>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</si>
  <si>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</si>
  <si>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</si>
  <si>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</si>
  <si>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</si>
  <si>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</si>
  <si>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</si>
  <si>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</si>
  <si>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</si>
  <si>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</si>
  <si>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</si>
  <si>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</si>
  <si>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</si>
  <si>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</si>
  <si>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</si>
  <si>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</si>
  <si>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</si>
  <si>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</si>
  <si>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</si>
  <si>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</si>
  <si>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</si>
  <si>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</si>
  <si>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</si>
  <si>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</si>
  <si>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</si>
  <si>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</si>
  <si>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</si>
  <si>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</si>
  <si>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</si>
  <si>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</si>
  <si>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</si>
  <si>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</si>
  <si>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</si>
  <si>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</si>
  <si>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</si>
  <si>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</si>
  <si>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</si>
  <si>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</si>
  <si>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</si>
  <si>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</si>
  <si>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</si>
  <si>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</si>
  <si>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</si>
  <si>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</si>
  <si>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</si>
  <si>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</si>
  <si>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</si>
  <si>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</si>
  <si>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</si>
  <si>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</si>
  <si>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</si>
  <si>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</si>
  <si>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</si>
  <si>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</si>
  <si>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</si>
  <si>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</si>
  <si>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</si>
  <si>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</si>
  <si>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</si>
  <si>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</si>
  <si>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</si>
  <si>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</si>
  <si>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</si>
  <si>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</si>
  <si>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</si>
  <si>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</si>
  <si>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</si>
  <si>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</si>
  <si>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</si>
  <si>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</si>
  <si>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</si>
  <si>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</si>
  <si>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</si>
  <si>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</si>
  <si>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</si>
  <si>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</si>
  <si>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</si>
  <si>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</si>
  <si>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</si>
  <si>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</si>
  <si>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</si>
  <si>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</si>
  <si>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</si>
  <si>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</si>
  <si>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</si>
  <si>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</si>
  <si>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</si>
  <si>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</si>
  <si>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</si>
  <si>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</si>
  <si>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</si>
  <si>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</si>
  <si>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</si>
  <si>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</si>
  <si>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</si>
  <si>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</si>
  <si>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</si>
  <si>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</si>
  <si>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</si>
  <si>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</si>
  <si>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</si>
  <si>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</si>
  <si>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</si>
  <si>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</si>
  <si>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</si>
  <si>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</si>
  <si>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</si>
  <si>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</si>
  <si>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</si>
  <si>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</si>
  <si>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</si>
  <si>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</si>
  <si>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</si>
  <si>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</si>
  <si>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</si>
  <si>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</si>
  <si>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</si>
  <si>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</si>
  <si>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</si>
  <si>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</si>
  <si>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</si>
  <si>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</si>
  <si>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</si>
  <si>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</si>
  <si>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</si>
  <si>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</si>
  <si>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</si>
  <si>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</si>
  <si>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</si>
  <si>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</si>
  <si>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</si>
  <si>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</si>
  <si>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</si>
  <si>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</si>
  <si>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</si>
  <si>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</si>
  <si>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</si>
  <si>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</si>
  <si>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</si>
  <si>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</si>
  <si>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</si>
  <si>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</si>
  <si>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</si>
  <si>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</si>
  <si>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</si>
  <si>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</si>
  <si>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</si>
  <si>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</si>
  <si>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</si>
  <si>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</si>
  <si>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</si>
  <si>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</si>
  <si>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</si>
  <si>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</si>
  <si>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</si>
  <si>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</si>
  <si>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</si>
  <si>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</si>
  <si>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</si>
  <si>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</si>
  <si>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</si>
  <si>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</si>
  <si>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</si>
  <si>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</si>
  <si>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</si>
  <si>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</si>
  <si>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</si>
  <si>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</si>
  <si>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</si>
  <si>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</si>
  <si>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</si>
  <si>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</si>
  <si>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</si>
  <si>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</si>
  <si>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</si>
  <si>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</si>
  <si>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</si>
  <si>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</si>
  <si>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</si>
  <si>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</si>
  <si>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</si>
  <si>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</si>
  <si>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</si>
  <si>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</si>
  <si>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</si>
  <si>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</si>
  <si>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</si>
  <si>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</si>
  <si>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</si>
  <si>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</si>
  <si>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</si>
  <si>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</si>
  <si>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</si>
  <si>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</si>
  <si>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</si>
  <si>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</si>
  <si>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</si>
  <si>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</si>
  <si>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</si>
  <si>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</si>
  <si>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</si>
  <si>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</si>
  <si>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</si>
  <si>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</si>
  <si>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</si>
  <si>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</si>
  <si>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</si>
  <si>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</si>
  <si>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</si>
  <si>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</si>
  <si>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</si>
  <si>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</si>
  <si>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</si>
  <si>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</si>
  <si>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</si>
  <si>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</si>
  <si>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</si>
  <si>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</si>
  <si>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</si>
  <si>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</si>
  <si>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</si>
  <si>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</si>
  <si>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</si>
  <si>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</si>
  <si>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</si>
  <si>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</si>
  <si>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</si>
  <si>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</si>
  <si>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</si>
  <si>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</si>
  <si>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</si>
  <si>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</si>
  <si>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</si>
  <si>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</si>
  <si>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</si>
  <si>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</si>
  <si>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</si>
  <si>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</si>
  <si>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</si>
  <si>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</si>
  <si>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</si>
  <si>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</si>
  <si>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</si>
  <si>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</si>
  <si>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</si>
  <si>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</si>
  <si>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</si>
  <si>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</si>
  <si>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</si>
  <si>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</si>
  <si>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</si>
  <si>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</si>
  <si>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</si>
  <si>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</si>
  <si>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</si>
  <si>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</si>
  <si>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</si>
  <si>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</si>
  <si>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</si>
  <si>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</si>
  <si>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</si>
  <si>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</si>
  <si>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</si>
  <si>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</si>
  <si>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</si>
  <si>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</si>
  <si>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</si>
  <si>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</si>
  <si>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</si>
  <si>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</si>
  <si>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</si>
  <si>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</si>
  <si>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</si>
  <si>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</si>
  <si>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</si>
  <si>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</si>
  <si>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</si>
  <si>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</si>
  <si>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</si>
  <si>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</si>
  <si>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</si>
  <si>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</si>
  <si>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</si>
  <si>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</si>
  <si>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</si>
  <si>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</si>
  <si>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</si>
  <si>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</si>
  <si>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</si>
  <si>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</si>
  <si>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</si>
  <si>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</si>
  <si>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</si>
  <si>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</si>
  <si>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</si>
  <si>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</si>
  <si>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</si>
  <si>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</si>
  <si>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</si>
  <si>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</si>
  <si>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</si>
  <si>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</si>
  <si>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</si>
  <si>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</si>
  <si>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</si>
  <si>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</si>
  <si>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</si>
  <si>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</si>
  <si>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</si>
  <si>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</si>
  <si>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</si>
  <si>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</si>
  <si>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</si>
  <si>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</si>
  <si>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</si>
  <si>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</si>
  <si>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</si>
  <si>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</si>
  <si>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</si>
  <si>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</si>
  <si>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</si>
  <si>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</si>
  <si>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</si>
  <si>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</si>
  <si>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</si>
  <si>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</si>
  <si>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</si>
  <si>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</si>
  <si>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</si>
  <si>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</si>
  <si>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</si>
  <si>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</si>
  <si>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</si>
  <si>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</si>
  <si>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</si>
  <si>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</si>
  <si>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</si>
  <si>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</si>
  <si>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</si>
  <si>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</si>
  <si>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</si>
  <si>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</si>
  <si>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</si>
  <si>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</si>
  <si>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</si>
  <si>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</si>
  <si>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</si>
  <si>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</si>
  <si>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</si>
  <si>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</si>
  <si>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</si>
  <si>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</si>
  <si>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</si>
  <si>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</si>
  <si>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</si>
  <si>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</si>
  <si>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</si>
  <si>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</si>
  <si>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</si>
  <si>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</si>
  <si>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</si>
  <si>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</si>
  <si>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</si>
  <si>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</si>
  <si>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</si>
  <si>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</si>
  <si>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</si>
  <si>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</si>
  <si>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</si>
  <si>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</si>
  <si>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</si>
  <si>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</si>
  <si>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</si>
  <si>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</si>
  <si>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</si>
  <si>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</si>
  <si>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</si>
  <si>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</si>
  <si>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</si>
  <si>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</si>
  <si>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</si>
  <si>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</si>
  <si>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</si>
  <si>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</si>
  <si>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</si>
  <si>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</si>
  <si>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</si>
  <si>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</si>
  <si>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</si>
  <si>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</si>
  <si>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</si>
  <si>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</si>
  <si>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</si>
  <si>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</si>
  <si>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</si>
  <si>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</si>
  <si>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</si>
  <si>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</si>
  <si>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</si>
  <si>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</si>
  <si>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</si>
  <si>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</si>
  <si>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</si>
  <si>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</si>
  <si>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</si>
  <si>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</si>
  <si>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</si>
  <si>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</si>
  <si>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</si>
  <si>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</si>
  <si>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</si>
  <si>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</si>
  <si>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</si>
  <si>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</si>
  <si>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</si>
  <si>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</si>
  <si>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</si>
  <si>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</si>
  <si>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</si>
  <si>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</si>
  <si>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</si>
  <si>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</si>
  <si>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</si>
  <si>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</si>
  <si>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</si>
  <si>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</si>
  <si>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</si>
  <si>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</si>
  <si>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</si>
  <si>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</si>
  <si>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</si>
  <si>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</si>
  <si>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</si>
  <si>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</si>
  <si>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</si>
  <si>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</si>
  <si>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</si>
  <si>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</si>
  <si>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</si>
  <si>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</si>
  <si>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</si>
  <si>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</si>
  <si>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</si>
  <si>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</si>
  <si>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</si>
  <si>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</si>
  <si>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</si>
  <si>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</si>
  <si>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</si>
  <si>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</si>
  <si>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</si>
  <si>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</si>
  <si>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</si>
  <si>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</si>
  <si>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</si>
  <si>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</si>
  <si>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</si>
  <si>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</si>
  <si>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</si>
  <si>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</si>
  <si>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</si>
  <si>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</si>
  <si>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</si>
  <si>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</si>
  <si>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</si>
  <si>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</si>
  <si>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</si>
  <si>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</si>
  <si>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</si>
  <si>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</si>
  <si>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</si>
  <si>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</si>
  <si>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</si>
  <si>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</si>
  <si>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</si>
  <si>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</si>
  <si>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</si>
  <si>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</si>
  <si>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</si>
  <si>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</si>
  <si>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</si>
  <si>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</si>
  <si>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</si>
  <si>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</si>
  <si>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</si>
  <si>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</si>
  <si>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</si>
  <si>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</si>
  <si>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</si>
  <si>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</si>
  <si>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</si>
  <si>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</si>
  <si>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</si>
  <si>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</si>
  <si>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</si>
  <si>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</si>
  <si>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</si>
  <si>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</si>
  <si>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</si>
  <si>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</si>
  <si>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</si>
  <si>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</si>
  <si>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</si>
  <si>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</si>
  <si>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</si>
  <si>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</si>
  <si>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</si>
  <si>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</si>
  <si>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</si>
  <si>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</si>
  <si>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</si>
  <si>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</si>
  <si>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</si>
  <si>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</si>
  <si>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</si>
  <si>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</si>
  <si>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</si>
  <si>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</si>
  <si>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</si>
  <si>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</si>
  <si>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</si>
  <si>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</si>
  <si>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</si>
  <si>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</si>
  <si>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</si>
  <si>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</si>
  <si>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</si>
  <si>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</si>
  <si>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</si>
  <si>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</si>
  <si>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</si>
  <si>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</si>
  <si>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</si>
  <si>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</si>
  <si>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</si>
  <si>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</si>
  <si>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</si>
  <si>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</si>
  <si>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</si>
  <si>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</si>
  <si>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</si>
  <si>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</si>
  <si>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</si>
  <si>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</si>
  <si>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</si>
  <si>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</si>
  <si>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</si>
  <si>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</si>
  <si>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</si>
  <si>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</si>
  <si>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</si>
  <si>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</si>
  <si>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</si>
  <si>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</si>
  <si>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</si>
  <si>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</si>
  <si>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</si>
  <si>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</si>
  <si>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</si>
  <si>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</si>
  <si>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</si>
  <si>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</si>
  <si>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</si>
  <si>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</si>
  <si>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</si>
  <si>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</si>
  <si>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</si>
  <si>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</si>
  <si>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</si>
  <si>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</si>
  <si>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</si>
  <si>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</si>
  <si>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</si>
  <si>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</si>
  <si>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</si>
  <si>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</si>
  <si>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</si>
  <si>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</si>
  <si>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</si>
  <si>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</si>
  <si>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</si>
  <si>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</si>
  <si>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</si>
  <si>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</si>
  <si>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</si>
  <si>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</si>
  <si>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</si>
  <si>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</si>
  <si>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</si>
  <si>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</si>
  <si>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</si>
  <si>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</si>
  <si>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</si>
  <si>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</si>
  <si>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</si>
  <si>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</si>
  <si>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</si>
  <si>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</si>
  <si>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</si>
  <si>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</si>
  <si>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</si>
  <si>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</si>
  <si>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</si>
  <si>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</si>
  <si>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</si>
  <si>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</si>
  <si>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</si>
  <si>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</si>
  <si>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</si>
  <si>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</si>
  <si>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</si>
  <si>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</si>
  <si>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</si>
  <si>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</si>
  <si>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</si>
  <si>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</si>
  <si>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</si>
  <si>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</si>
  <si>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</si>
  <si>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</si>
  <si>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</si>
  <si>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</si>
  <si>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</si>
  <si>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</si>
  <si>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</si>
  <si>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</si>
  <si>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</si>
  <si>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</si>
  <si>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</si>
  <si>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</si>
  <si>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</si>
  <si>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</si>
  <si>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</si>
  <si>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</si>
  <si>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</si>
  <si>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</si>
  <si>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</si>
  <si>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</si>
  <si>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</si>
  <si>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</si>
  <si>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</si>
  <si>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</si>
  <si>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</si>
  <si>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</si>
  <si>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</si>
  <si>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</si>
  <si>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</si>
  <si>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</si>
  <si>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</si>
  <si>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</si>
  <si>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</si>
  <si>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</si>
  <si>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</si>
  <si>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</si>
  <si>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</si>
  <si>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</si>
  <si>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</si>
  <si>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</si>
  <si>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</si>
  <si>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</si>
  <si>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</si>
  <si>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</si>
  <si>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</si>
  <si>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</si>
  <si>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</si>
  <si>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</si>
  <si>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</si>
  <si>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</si>
  <si>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</si>
  <si>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</si>
  <si>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</si>
  <si>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</si>
  <si>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</si>
  <si>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</si>
  <si>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</si>
  <si>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</si>
  <si>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</si>
  <si>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</si>
  <si>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</si>
  <si>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</si>
  <si>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</si>
  <si>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</si>
  <si>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</si>
  <si>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</si>
  <si>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</si>
  <si>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</si>
  <si>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</si>
  <si>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</si>
  <si>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</si>
  <si>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</si>
  <si>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</si>
  <si>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</si>
  <si>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</si>
  <si>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</si>
  <si>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</si>
  <si>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</si>
  <si>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</si>
  <si>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</si>
  <si>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</si>
  <si>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</si>
  <si>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</si>
  <si>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</si>
  <si>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</si>
  <si>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</si>
  <si>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</si>
  <si>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</si>
  <si>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</si>
  <si>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</si>
  <si>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</si>
  <si>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</si>
  <si>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</si>
  <si>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</si>
  <si>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</si>
  <si>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</si>
  <si>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</si>
  <si>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</si>
  <si>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</si>
  <si>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</si>
  <si>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</si>
  <si>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</si>
  <si>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</si>
  <si>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</si>
  <si>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</si>
  <si>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</si>
  <si>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</si>
  <si>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</si>
  <si>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</si>
  <si>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</si>
  <si>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</si>
  <si>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</si>
  <si>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</si>
  <si>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</si>
  <si>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</si>
  <si>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</si>
  <si>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</si>
  <si>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</si>
  <si>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</si>
  <si>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</si>
  <si>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</si>
  <si>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</si>
  <si>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</si>
  <si>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</si>
  <si>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</si>
  <si>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</si>
  <si>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</si>
  <si>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</si>
  <si>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</si>
  <si>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</si>
  <si>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</si>
  <si>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</si>
  <si>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</si>
  <si>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</si>
  <si>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</si>
  <si>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</si>
  <si>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</si>
  <si>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</si>
  <si>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</si>
  <si>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</si>
  <si>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</si>
  <si>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</si>
  <si>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</si>
  <si>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</si>
  <si>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</si>
  <si>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</si>
  <si>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</si>
  <si>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</si>
  <si>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</si>
  <si>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</si>
  <si>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</si>
  <si>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</si>
  <si>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</si>
  <si>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</si>
  <si>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</si>
  <si>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</si>
  <si>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</si>
  <si>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</si>
  <si>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</si>
  <si>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</si>
  <si>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</si>
  <si>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</si>
  <si>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</si>
  <si>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</si>
  <si>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</si>
  <si>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</si>
  <si>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</si>
  <si>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</si>
  <si>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</si>
  <si>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</si>
  <si>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</si>
  <si>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</si>
  <si>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</si>
  <si>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</si>
  <si>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</si>
  <si>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</si>
  <si>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</si>
  <si>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</si>
  <si>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</si>
  <si>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</si>
  <si>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</si>
  <si>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</si>
  <si>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</si>
  <si>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</si>
  <si>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</si>
  <si>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</si>
  <si>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</si>
  <si>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</si>
  <si>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</si>
  <si>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</si>
  <si>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</si>
  <si>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</si>
  <si>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</si>
  <si>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</si>
  <si>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</si>
  <si>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</si>
  <si>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</si>
  <si>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</si>
  <si>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</si>
  <si>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</si>
  <si>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</si>
  <si>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</si>
  <si>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</si>
  <si>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</si>
  <si>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</si>
  <si>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</si>
  <si>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</si>
  <si>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</si>
  <si>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</si>
  <si>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</si>
  <si>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</si>
  <si>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</si>
  <si>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</si>
  <si>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</si>
  <si>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</si>
  <si>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</si>
  <si>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</si>
  <si>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</si>
  <si>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</si>
  <si>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</si>
  <si>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</si>
  <si>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</si>
  <si>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</si>
  <si>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</si>
  <si>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</si>
  <si>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</si>
  <si>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</si>
  <si>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</si>
  <si>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</si>
  <si>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</si>
  <si>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</si>
  <si>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</si>
  <si>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</si>
  <si>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</si>
  <si>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</si>
  <si>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</si>
  <si>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</si>
  <si>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</si>
  <si>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</si>
  <si>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</si>
  <si>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</si>
  <si>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</si>
  <si>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</si>
  <si>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</si>
  <si>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</si>
  <si>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</si>
  <si>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</si>
  <si>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</si>
  <si>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</si>
  <si>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</si>
  <si>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</si>
  <si>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</si>
  <si>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</si>
  <si>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</si>
  <si>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</si>
  <si>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</si>
  <si>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</si>
  <si>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</si>
  <si>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</si>
  <si>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</si>
  <si>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</si>
  <si>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</si>
  <si>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</si>
  <si>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</si>
  <si>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</si>
  <si>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</si>
  <si>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</si>
  <si>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</si>
  <si>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</si>
  <si>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</si>
  <si>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</si>
  <si>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</si>
  <si>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</si>
  <si>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</si>
  <si>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</si>
  <si>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</si>
  <si>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</si>
  <si>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</si>
  <si>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</si>
  <si>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</si>
  <si>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</si>
  <si>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</si>
  <si>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</si>
  <si>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</si>
  <si>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</si>
  <si>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</si>
  <si>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</si>
  <si>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</si>
  <si>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</si>
  <si>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</si>
  <si>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</si>
  <si>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</si>
  <si>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</si>
  <si>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</si>
  <si>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</si>
  <si>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</si>
  <si>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</si>
  <si>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</si>
  <si>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</si>
  <si>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</si>
  <si>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</si>
  <si>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</si>
  <si>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</si>
  <si>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</si>
  <si>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</si>
  <si>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</si>
  <si>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</si>
  <si>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</si>
  <si>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</si>
  <si>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</si>
  <si>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</si>
  <si>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</si>
  <si>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</si>
  <si>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</si>
  <si>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</si>
  <si>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</si>
  <si>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</si>
  <si>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</si>
  <si>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</si>
  <si>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</si>
  <si>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</si>
  <si>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</si>
  <si>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</si>
  <si>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</si>
  <si>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</si>
  <si>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</si>
  <si>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</si>
  <si>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</si>
  <si>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</si>
  <si>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</si>
  <si>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</si>
  <si>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</si>
  <si>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</si>
  <si>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</si>
  <si>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</si>
  <si>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</si>
  <si>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</si>
  <si>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</si>
  <si>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</si>
  <si>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</si>
  <si>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</si>
  <si>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</si>
  <si>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</si>
  <si>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</si>
  <si>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</si>
  <si>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</si>
  <si>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</si>
  <si>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</si>
  <si>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</si>
  <si>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</si>
  <si>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</si>
  <si>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</si>
  <si>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</si>
  <si>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</si>
  <si>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</si>
  <si>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</si>
  <si>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</si>
  <si>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</si>
  <si>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</si>
  <si>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</si>
  <si>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</si>
  <si>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</si>
  <si>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</si>
  <si>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</si>
  <si>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</si>
  <si>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</si>
  <si>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</si>
  <si>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</si>
  <si>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</si>
  <si>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</si>
  <si>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</si>
  <si>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</si>
  <si>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</si>
  <si>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</si>
  <si>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</si>
  <si>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</si>
  <si>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</si>
  <si>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</si>
  <si>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</si>
  <si>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</si>
  <si>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</si>
  <si>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</si>
  <si>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</si>
  <si>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</si>
  <si>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</si>
  <si>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</si>
  <si>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</si>
  <si>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</si>
  <si>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</si>
  <si>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</si>
  <si>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</si>
  <si>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</si>
  <si>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</si>
  <si>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</si>
  <si>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</si>
  <si>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</si>
  <si>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</si>
  <si>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</si>
  <si>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</si>
  <si>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</si>
  <si>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</si>
  <si>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</si>
  <si>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</si>
  <si>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</si>
  <si>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</si>
  <si>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</si>
  <si>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</si>
  <si>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</si>
  <si>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</si>
  <si>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</si>
  <si>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</si>
  <si>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</si>
  <si>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</si>
  <si>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</si>
  <si>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</si>
  <si>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</si>
  <si>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</si>
  <si>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</si>
  <si>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</si>
  <si>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</si>
  <si>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</si>
  <si>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</si>
  <si>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</si>
  <si>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</si>
  <si>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</si>
  <si>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</si>
  <si>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</si>
  <si>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</si>
  <si>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</si>
  <si>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</si>
  <si>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</si>
  <si>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</si>
  <si>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</si>
  <si>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</si>
  <si>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</si>
  <si>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</si>
  <si>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</si>
  <si>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</si>
  <si>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</si>
  <si>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</si>
  <si>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</si>
  <si>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</si>
  <si>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</si>
  <si>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</si>
  <si>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</si>
  <si>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</si>
  <si>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</si>
  <si>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</si>
  <si>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</si>
  <si>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</si>
  <si>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</si>
  <si>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</si>
  <si>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</si>
  <si>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</si>
  <si>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</si>
  <si>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</si>
  <si>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</si>
  <si>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</si>
  <si>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</si>
  <si>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</si>
  <si>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</si>
  <si>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</si>
  <si>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</si>
  <si>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</si>
  <si>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</si>
  <si>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</si>
  <si>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</si>
  <si>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</si>
  <si>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</si>
  <si>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</si>
  <si>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</si>
  <si>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</si>
  <si>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</si>
  <si>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</si>
  <si>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</si>
  <si>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</si>
  <si>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</si>
  <si>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</si>
  <si>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</si>
  <si>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</si>
  <si>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</si>
  <si>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</si>
  <si>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</si>
  <si>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</si>
  <si>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</si>
  <si>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</si>
  <si>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</si>
  <si>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</si>
  <si>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</si>
  <si>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</si>
  <si>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</si>
  <si>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</si>
  <si>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</si>
  <si>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</si>
  <si>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</si>
  <si>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</si>
  <si>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</si>
  <si>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</si>
  <si>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</si>
  <si>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</si>
  <si>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</si>
  <si>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</si>
  <si>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</si>
  <si>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</si>
  <si>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</si>
  <si>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</si>
  <si>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</si>
  <si>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</si>
  <si>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</si>
  <si>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</si>
  <si>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</si>
  <si>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</si>
  <si>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</si>
  <si>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</si>
  <si>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</si>
  <si>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</si>
  <si>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</si>
  <si>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</si>
  <si>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</si>
  <si>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</si>
  <si>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</si>
  <si>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</si>
  <si>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</si>
  <si>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</si>
  <si>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</si>
  <si>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</si>
  <si>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</si>
  <si>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</si>
  <si>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</si>
  <si>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</si>
  <si>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</si>
  <si>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</si>
  <si>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</si>
  <si>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</si>
  <si>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</si>
  <si>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</si>
  <si>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</si>
  <si>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</si>
  <si>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</si>
  <si>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</si>
  <si>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</si>
  <si>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</si>
  <si>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</si>
  <si>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</si>
  <si>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</si>
  <si>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</si>
  <si>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</si>
  <si>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</si>
  <si>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</si>
  <si>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</si>
  <si>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</si>
  <si>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</si>
  <si>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</si>
  <si>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</si>
  <si>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</si>
  <si>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</si>
  <si>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</si>
  <si>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</si>
  <si>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</si>
  <si>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</si>
  <si>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</si>
  <si>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</si>
  <si>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</si>
  <si>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</si>
  <si>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</si>
  <si>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</si>
  <si>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</si>
  <si>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</si>
  <si>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</si>
  <si>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</si>
  <si>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</si>
  <si>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</si>
  <si>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</si>
  <si>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</si>
  <si>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</si>
  <si>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</si>
  <si>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</si>
  <si>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</si>
  <si>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</si>
  <si>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</si>
  <si>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</si>
  <si>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</si>
  <si>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</si>
  <si>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</si>
  <si>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</si>
  <si>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</si>
  <si>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</si>
  <si>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</si>
  <si>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</si>
  <si>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</si>
  <si>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</si>
  <si>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</si>
  <si>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</si>
  <si>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</si>
  <si>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</si>
  <si>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</si>
  <si>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</si>
  <si>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</si>
  <si>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</si>
  <si>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</si>
  <si>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</si>
  <si>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</si>
  <si>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</si>
  <si>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</si>
  <si>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</si>
  <si>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</si>
  <si>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</si>
  <si>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</si>
  <si>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</si>
  <si>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</si>
  <si>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</si>
  <si>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</si>
  <si>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</si>
  <si>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</si>
  <si>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</si>
  <si>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</si>
  <si>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</si>
  <si>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</si>
  <si>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</si>
  <si>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</si>
  <si>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</si>
  <si>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</si>
  <si>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</si>
  <si>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</si>
  <si>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</si>
  <si>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</si>
  <si>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</si>
  <si>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</si>
  <si>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</si>
  <si>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</si>
  <si>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</si>
  <si>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</si>
  <si>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</si>
  <si>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</si>
  <si>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</si>
  <si>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</si>
  <si>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</si>
  <si>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</si>
  <si>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</si>
  <si>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</si>
  <si>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</si>
  <si>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</si>
  <si>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</si>
  <si>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</si>
  <si>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</si>
  <si>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</si>
  <si>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</si>
  <si>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</si>
  <si>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</si>
  <si>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</si>
  <si>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</si>
  <si>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</si>
  <si>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</si>
  <si>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</si>
  <si>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</si>
  <si>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</si>
  <si>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</si>
  <si>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</si>
  <si>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</si>
  <si>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</si>
  <si>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</si>
  <si>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</si>
  <si>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</si>
  <si>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</si>
  <si>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</si>
  <si>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</si>
  <si>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</si>
  <si>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</si>
  <si>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</si>
  <si>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</si>
  <si>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</si>
  <si>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</si>
  <si>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</si>
  <si>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</si>
  <si>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</si>
  <si>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</si>
  <si>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</si>
  <si>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</si>
  <si>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</si>
  <si>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</si>
  <si>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</si>
  <si>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</si>
  <si>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</si>
  <si>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</si>
  <si>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</si>
  <si>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</si>
  <si>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</si>
  <si>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</si>
  <si>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</si>
  <si>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</si>
  <si>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</si>
  <si>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</si>
  <si>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</si>
  <si>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</si>
  <si>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</si>
  <si>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</si>
  <si>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</si>
  <si>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</si>
  <si>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</si>
  <si>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</si>
  <si>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</si>
  <si>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</si>
  <si>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</si>
  <si>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</si>
  <si>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</si>
  <si>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</si>
  <si>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</si>
  <si>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</si>
  <si>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</si>
  <si>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</si>
  <si>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</si>
  <si>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</si>
  <si>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</si>
  <si>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</si>
  <si>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</si>
  <si>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</si>
  <si>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</si>
  <si>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</si>
  <si>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</si>
  <si>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</si>
  <si>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</si>
  <si>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</si>
  <si>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</si>
  <si>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</si>
  <si>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</si>
  <si>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</si>
  <si>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</si>
  <si>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</si>
  <si>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</si>
  <si>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</si>
  <si>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</si>
  <si>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</si>
  <si>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</si>
  <si>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</si>
  <si>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</si>
  <si>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</si>
  <si>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</si>
  <si>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</si>
  <si>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</si>
  <si>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</si>
  <si>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</si>
  <si>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</si>
  <si>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</si>
  <si>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</si>
  <si>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</si>
  <si>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</si>
  <si>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</si>
  <si>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</si>
  <si>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</si>
  <si>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</si>
  <si>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</si>
  <si>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</si>
  <si>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</si>
  <si>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</si>
  <si>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</si>
  <si>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</si>
  <si>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</si>
  <si>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</si>
  <si>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</si>
  <si>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</si>
  <si>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</si>
  <si>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</si>
  <si>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</si>
  <si>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</si>
  <si>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</si>
  <si>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</si>
  <si>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</si>
  <si>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</si>
  <si>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</si>
  <si>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</si>
  <si>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</si>
  <si>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</si>
  <si>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</si>
  <si>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</si>
  <si>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</si>
  <si>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</si>
  <si>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</si>
  <si>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</si>
  <si>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</si>
  <si>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</si>
  <si>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</si>
  <si>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</si>
  <si>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</si>
  <si>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</si>
  <si>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</si>
  <si>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</si>
  <si>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</si>
  <si>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</si>
  <si>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</si>
  <si>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</si>
  <si>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</si>
  <si>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</si>
  <si>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</si>
  <si>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</si>
  <si>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</si>
  <si>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</si>
  <si>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</si>
  <si>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</si>
  <si>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</si>
  <si>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</si>
  <si>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</si>
  <si>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</si>
  <si>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</si>
  <si>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</si>
  <si>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</si>
  <si>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</si>
  <si>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</si>
  <si>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</si>
  <si>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</si>
  <si>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</si>
  <si>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</si>
  <si>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</si>
  <si>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</si>
  <si>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</si>
  <si>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</si>
  <si>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</si>
  <si>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</si>
  <si>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</si>
  <si>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</si>
  <si>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</si>
  <si>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</si>
  <si>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</si>
  <si>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</si>
  <si>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</si>
  <si>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</si>
  <si>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</si>
  <si>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</si>
  <si>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</si>
  <si>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</si>
  <si>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</si>
  <si>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</si>
  <si>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</si>
  <si>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</si>
  <si>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</si>
  <si>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</si>
  <si>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</si>
  <si>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</si>
  <si>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</si>
  <si>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</si>
  <si>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</si>
  <si>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</si>
  <si>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</si>
  <si>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</si>
  <si>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</si>
  <si>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</si>
  <si>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</si>
  <si>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</si>
  <si>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</si>
  <si>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</si>
  <si>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</si>
  <si>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</si>
  <si>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</si>
  <si>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</si>
  <si>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</si>
  <si>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</si>
  <si>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</si>
  <si>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</si>
  <si>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</si>
  <si>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</si>
  <si>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</si>
  <si>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</si>
  <si>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</si>
  <si>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</si>
  <si>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</si>
  <si>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</si>
  <si>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</si>
  <si>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</si>
  <si>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</si>
  <si>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</si>
  <si>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</si>
  <si>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</si>
  <si>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</si>
  <si>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</si>
  <si>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</si>
  <si>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</si>
  <si>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</si>
  <si>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</si>
  <si>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</si>
  <si>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</si>
  <si>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</si>
  <si>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</si>
  <si>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</si>
  <si>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</si>
  <si>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</si>
  <si>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</si>
  <si>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</si>
  <si>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</si>
  <si>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</si>
  <si>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</si>
  <si>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</si>
  <si>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</si>
  <si>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</si>
  <si>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</si>
  <si>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</si>
  <si>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</si>
  <si>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</si>
  <si>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</si>
  <si>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</si>
  <si>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</si>
  <si>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</si>
  <si>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</si>
  <si>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</si>
  <si>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</si>
  <si>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</si>
  <si>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</si>
  <si>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</si>
  <si>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</si>
  <si>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</si>
  <si>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</si>
  <si>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</si>
  <si>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</si>
  <si>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</si>
  <si>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</si>
  <si>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</si>
  <si>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</si>
  <si>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</si>
  <si>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</si>
  <si>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</si>
  <si>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</si>
  <si>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</si>
  <si>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</si>
  <si>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</si>
  <si>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</si>
  <si>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</si>
  <si>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</si>
  <si>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</si>
  <si>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</si>
  <si>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</si>
  <si>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</si>
  <si>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</si>
  <si>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</si>
  <si>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</si>
  <si>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</si>
  <si>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</si>
  <si>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</si>
  <si>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</si>
  <si>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</si>
  <si>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</si>
  <si>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</si>
  <si>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</si>
  <si>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</si>
  <si>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</si>
  <si>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</si>
  <si>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</si>
  <si>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</si>
  <si>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</si>
  <si>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</si>
  <si>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</si>
  <si>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</si>
  <si>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</si>
  <si>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</si>
  <si>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</si>
  <si>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</si>
  <si>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</si>
  <si>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</si>
  <si>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</si>
  <si>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</si>
  <si>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</si>
  <si>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</si>
  <si>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</si>
  <si>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</si>
  <si>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</si>
  <si>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</si>
  <si>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</si>
  <si>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</si>
  <si>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</si>
  <si>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</si>
  <si>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</si>
  <si>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</si>
  <si>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</si>
  <si>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</si>
  <si>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</si>
  <si>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</si>
  <si>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</si>
  <si>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</si>
  <si>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</si>
  <si>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</si>
  <si>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</si>
  <si>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</si>
  <si>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</si>
  <si>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</si>
  <si>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</si>
  <si>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</si>
  <si>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</si>
  <si>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</si>
  <si>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</si>
  <si>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</si>
  <si>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</si>
  <si>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</si>
  <si>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</si>
  <si>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</si>
  <si>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</si>
  <si>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</si>
  <si>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</si>
  <si>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</si>
  <si>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</si>
  <si>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</si>
  <si>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</si>
  <si>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</si>
  <si>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</si>
  <si>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</si>
  <si>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</si>
  <si>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</si>
  <si>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</si>
  <si>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</si>
  <si>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</si>
  <si>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</si>
  <si>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</si>
  <si>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</si>
  <si>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</si>
  <si>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</si>
  <si>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</si>
  <si>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</si>
  <si>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</si>
  <si>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</si>
  <si>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</si>
  <si>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</si>
  <si>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</si>
  <si>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</si>
  <si>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</si>
  <si>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</si>
  <si>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</si>
  <si>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</si>
  <si>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</si>
  <si>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</si>
  <si>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</si>
  <si>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</si>
  <si>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</si>
  <si>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</si>
  <si>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</si>
  <si>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</si>
  <si>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</si>
  <si>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</si>
  <si>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</si>
  <si>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</si>
  <si>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</si>
  <si>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</si>
  <si>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</si>
  <si>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</si>
  <si>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</si>
  <si>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</si>
  <si>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</si>
  <si>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</si>
  <si>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</si>
  <si>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</si>
  <si>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</si>
  <si>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</si>
  <si>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</si>
  <si>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</si>
  <si>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</si>
  <si>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</si>
  <si>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</si>
  <si>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</si>
  <si>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</si>
  <si>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</si>
  <si>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</si>
  <si>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</si>
  <si>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</si>
  <si>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</si>
  <si>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</si>
  <si>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</si>
  <si>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</si>
  <si>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</si>
  <si>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</si>
  <si>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</si>
  <si>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</si>
  <si>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</si>
  <si>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</si>
  <si>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</si>
  <si>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</si>
  <si>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</si>
  <si>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</si>
  <si>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</si>
  <si>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</si>
  <si>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</si>
  <si>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</si>
  <si>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</si>
  <si>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</si>
  <si>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</si>
  <si>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</si>
  <si>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</si>
  <si>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</si>
  <si>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</si>
  <si>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</si>
  <si>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</si>
  <si>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</si>
  <si>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</si>
  <si>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</si>
  <si>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</si>
  <si>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</si>
  <si>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</si>
  <si>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</si>
  <si>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</si>
  <si>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</si>
  <si>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</si>
  <si>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</si>
  <si>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</si>
  <si>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</si>
  <si>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</si>
  <si>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</si>
  <si>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</si>
  <si>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</si>
  <si>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</si>
  <si>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</si>
  <si>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</si>
  <si>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</si>
  <si>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</si>
  <si>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</si>
  <si>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</si>
  <si>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</si>
  <si>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</si>
  <si>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</si>
  <si>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</si>
  <si>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</si>
  <si>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</si>
  <si>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</si>
  <si>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</si>
  <si>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</si>
  <si>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</si>
  <si>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</si>
  <si>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</si>
  <si>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</si>
  <si>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</si>
  <si>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</si>
  <si>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</si>
  <si>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</si>
  <si>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</si>
  <si>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</si>
  <si>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</si>
  <si>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</si>
  <si>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</si>
  <si>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</si>
  <si>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</si>
  <si>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</si>
  <si>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</si>
  <si>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</si>
  <si>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</si>
  <si>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</si>
  <si>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</si>
  <si>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</si>
  <si>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</si>
  <si>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</si>
  <si>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</si>
  <si>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</si>
  <si>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</si>
  <si>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</si>
  <si>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</si>
  <si>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</si>
  <si>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</si>
  <si>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</si>
  <si>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</si>
  <si>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</si>
  <si>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</si>
  <si>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</si>
  <si>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</si>
  <si>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</si>
  <si>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</si>
  <si>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</si>
  <si>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</si>
  <si>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</si>
  <si>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</si>
  <si>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</si>
  <si>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</si>
  <si>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</si>
  <si>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</si>
  <si>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</si>
  <si>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</si>
  <si>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</si>
  <si>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</si>
  <si>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</si>
  <si>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</si>
  <si>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</si>
  <si>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</si>
  <si>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</si>
  <si>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</si>
  <si>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</si>
  <si>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</si>
  <si>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</si>
  <si>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</si>
  <si>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</si>
  <si>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</si>
  <si>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</si>
  <si>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</si>
  <si>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</si>
  <si>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</si>
  <si>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</si>
  <si>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</si>
  <si>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</si>
  <si>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</si>
  <si>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</si>
  <si>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</si>
  <si>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</si>
  <si>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</si>
  <si>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</si>
  <si>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</si>
  <si>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</si>
  <si>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</si>
  <si>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</si>
  <si>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</si>
  <si>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</si>
  <si>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</si>
  <si>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</si>
  <si>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</si>
  <si>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</si>
  <si>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</si>
  <si>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</si>
  <si>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</si>
  <si>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</si>
  <si>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</si>
  <si>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</si>
  <si>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</si>
  <si>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</si>
  <si>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</si>
  <si>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</si>
  <si>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</si>
  <si>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</si>
  <si>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</si>
  <si>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</si>
  <si>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</si>
  <si>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</si>
  <si>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</si>
  <si>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</si>
  <si>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</si>
  <si>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</si>
  <si>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</si>
  <si>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</si>
  <si>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</si>
  <si>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</si>
  <si>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</si>
  <si>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</si>
  <si>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</si>
  <si>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</si>
  <si>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</si>
  <si>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</si>
  <si>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</si>
  <si>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</si>
  <si>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</si>
  <si>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</si>
  <si>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</si>
  <si>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</si>
  <si>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</si>
  <si>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</si>
  <si>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</si>
  <si>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</si>
  <si>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</si>
  <si>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</si>
  <si>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</si>
  <si>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</si>
  <si>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</si>
  <si>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</si>
  <si>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</si>
  <si>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</si>
  <si>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</si>
  <si>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</si>
  <si>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</si>
  <si>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</si>
  <si>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</si>
  <si>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</si>
  <si>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</si>
  <si>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</si>
  <si>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</si>
  <si>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</si>
  <si>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</si>
  <si>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</si>
  <si>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</si>
  <si>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</si>
  <si>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</si>
  <si>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</si>
  <si>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</si>
  <si>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</si>
  <si>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</si>
  <si>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</si>
  <si>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</si>
  <si>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</si>
  <si>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</si>
  <si>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</si>
  <si>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</si>
  <si>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</si>
  <si>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</si>
  <si>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</si>
  <si>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</si>
  <si>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</si>
  <si>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</si>
  <si>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</si>
  <si>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</si>
  <si>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</si>
  <si>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</si>
  <si>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</si>
  <si>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</si>
  <si>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</si>
  <si>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</si>
  <si>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</si>
  <si>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</si>
  <si>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</si>
  <si>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</si>
  <si>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</si>
  <si>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</si>
  <si>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</si>
  <si>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</si>
  <si>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</si>
  <si>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</si>
  <si>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</si>
  <si>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</si>
  <si>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</si>
  <si>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</si>
  <si>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</si>
  <si>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</si>
  <si>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</si>
  <si>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</si>
  <si>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</si>
  <si>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</si>
  <si>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</si>
  <si>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</si>
  <si>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</si>
  <si>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</si>
  <si>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</si>
  <si>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</si>
  <si>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</si>
  <si>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</si>
  <si>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</si>
  <si>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</si>
  <si>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</si>
  <si>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</si>
  <si>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</si>
  <si>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</si>
  <si>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</si>
  <si>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</si>
  <si>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</si>
  <si>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</si>
  <si>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</si>
  <si>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</si>
  <si>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</si>
  <si>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</si>
  <si>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</si>
  <si>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</si>
  <si>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</si>
  <si>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</si>
  <si>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</si>
  <si>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</si>
  <si>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</si>
  <si>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</si>
  <si>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</si>
  <si>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</si>
  <si>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</si>
  <si>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</si>
  <si>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</si>
  <si>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</si>
  <si>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</si>
  <si>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</si>
  <si>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</si>
  <si>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</si>
  <si>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</si>
  <si>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</si>
  <si>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</si>
  <si>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</si>
  <si>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</si>
  <si>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</si>
  <si>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</si>
  <si>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</si>
  <si>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</si>
  <si>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</si>
  <si>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</si>
  <si>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</si>
  <si>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</si>
  <si>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</si>
  <si>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</si>
  <si>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</si>
  <si>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</si>
  <si>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</si>
  <si>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</si>
  <si>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</si>
  <si>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</si>
  <si>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</si>
  <si>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</si>
  <si>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</si>
  <si>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</si>
  <si>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</si>
  <si>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</si>
  <si>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</si>
  <si>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</si>
  <si>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</si>
  <si>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</si>
  <si>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</si>
  <si>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</si>
  <si>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</si>
  <si>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</si>
  <si>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</si>
  <si>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</si>
  <si>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</si>
  <si>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</si>
  <si>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</si>
  <si>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</si>
  <si>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</si>
  <si>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</si>
  <si>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</si>
  <si>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</si>
  <si>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</si>
  <si>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</si>
  <si>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</si>
  <si>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</si>
  <si>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</si>
  <si>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</si>
  <si>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</si>
  <si>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</si>
  <si>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</si>
  <si>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</si>
  <si>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</si>
  <si>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</si>
  <si>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</si>
  <si>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</si>
  <si>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</si>
  <si>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</si>
  <si>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</si>
  <si>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</si>
  <si>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</si>
  <si>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</si>
  <si>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</si>
  <si>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</si>
  <si>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</si>
  <si>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</si>
  <si>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</si>
  <si>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</si>
  <si>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</si>
  <si>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</si>
  <si>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</si>
  <si>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</si>
  <si>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</si>
  <si>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</si>
  <si>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</si>
  <si>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</si>
  <si>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</si>
  <si>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</si>
  <si>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</si>
  <si>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</si>
  <si>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</si>
  <si>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</si>
  <si>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</si>
  <si>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</si>
  <si>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</si>
  <si>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</si>
  <si>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</si>
  <si>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</si>
  <si>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</si>
  <si>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</si>
  <si>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</si>
  <si>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</si>
  <si>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</si>
  <si>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</si>
  <si>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</si>
  <si>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</si>
  <si>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</si>
  <si>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</si>
  <si>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</si>
  <si>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</si>
  <si>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</si>
  <si>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</si>
  <si>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</si>
  <si>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</si>
  <si>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</si>
  <si>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</si>
  <si>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</si>
  <si>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</si>
  <si>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</si>
  <si>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</si>
  <si>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</si>
  <si>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</si>
  <si>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</si>
  <si>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</si>
  <si>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</si>
  <si>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</si>
  <si>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</si>
  <si>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</si>
  <si>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</si>
  <si>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</si>
  <si>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</si>
  <si>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</si>
  <si>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</si>
  <si>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</si>
  <si>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</si>
  <si>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</si>
  <si>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</si>
  <si>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</si>
  <si>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</si>
  <si>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</si>
  <si>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</si>
  <si>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</si>
  <si>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</si>
  <si>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</si>
  <si>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</si>
  <si>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</si>
  <si>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</si>
  <si>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</si>
  <si>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</si>
  <si>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</si>
  <si>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</si>
  <si>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</si>
  <si>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</si>
  <si>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</si>
  <si>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</si>
  <si>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</si>
  <si>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</si>
  <si>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</si>
  <si>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</si>
  <si>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</si>
  <si>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</si>
  <si>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</si>
  <si>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</si>
  <si>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</si>
  <si>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</si>
  <si>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</si>
  <si>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</si>
  <si>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</si>
  <si>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</si>
  <si>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</si>
  <si>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</si>
  <si>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</si>
  <si>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</si>
  <si>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</si>
  <si>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</si>
  <si>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</si>
  <si>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</si>
  <si>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</si>
  <si>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</si>
  <si>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</si>
  <si>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</si>
  <si>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</si>
  <si>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</si>
  <si>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</si>
  <si>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</si>
  <si>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</si>
  <si>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</si>
  <si>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</si>
  <si>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</si>
  <si>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</si>
  <si>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</si>
  <si>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</si>
  <si>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</si>
  <si>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</si>
  <si>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</si>
  <si>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</si>
  <si>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</si>
  <si>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</si>
  <si>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</si>
  <si>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</si>
  <si>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</si>
  <si>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</si>
  <si>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</si>
  <si>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</si>
  <si>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</si>
  <si>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</si>
  <si>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</si>
  <si>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</si>
  <si>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</si>
  <si>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</si>
  <si>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</si>
  <si>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</si>
  <si>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</si>
  <si>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</si>
  <si>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</si>
  <si>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</si>
  <si>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</si>
  <si>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</si>
  <si>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</si>
  <si>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</si>
  <si>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</si>
  <si>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</si>
  <si>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</si>
  <si>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</si>
  <si>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</si>
  <si>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</si>
  <si>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</si>
  <si>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</si>
  <si>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</si>
  <si>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</si>
  <si>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</si>
  <si>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</si>
  <si>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</si>
  <si>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</si>
  <si>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</si>
  <si>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</si>
  <si>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</si>
  <si>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</si>
  <si>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</si>
  <si>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</si>
  <si>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</si>
  <si>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</si>
  <si>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</si>
  <si>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</si>
  <si>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</si>
  <si>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</si>
  <si>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</si>
  <si>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</si>
  <si>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</si>
  <si>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</si>
  <si>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</si>
  <si>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</si>
  <si>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</si>
  <si>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</si>
  <si>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</si>
  <si>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</si>
  <si>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</si>
  <si>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</si>
  <si>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</si>
  <si>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</si>
  <si>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</si>
  <si>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</si>
  <si>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</si>
  <si>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</si>
  <si>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</si>
  <si>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</si>
  <si>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</si>
  <si>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</si>
  <si>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</si>
  <si>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</si>
  <si>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</si>
  <si>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</si>
  <si>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</si>
  <si>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</si>
  <si>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</si>
  <si>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</si>
  <si>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</si>
  <si>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</si>
  <si>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</si>
  <si>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</si>
  <si>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</si>
  <si>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</si>
  <si>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</si>
  <si>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</si>
  <si>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</si>
  <si>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</si>
  <si>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</si>
  <si>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</si>
  <si>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</si>
  <si>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</si>
  <si>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</si>
  <si>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</si>
  <si>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</si>
  <si>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</si>
  <si>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</si>
  <si>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</si>
  <si>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</si>
  <si>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</si>
  <si>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</si>
  <si>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</si>
  <si>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</si>
  <si>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</si>
  <si>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</si>
  <si>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</si>
  <si>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</si>
  <si>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</si>
  <si>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</si>
  <si>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</si>
  <si>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</si>
  <si>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</si>
  <si>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</si>
  <si>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</si>
  <si>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</si>
  <si>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</si>
  <si>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</si>
  <si>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</si>
  <si>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</si>
  <si>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</si>
  <si>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</si>
  <si>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</si>
  <si>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</si>
  <si>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</si>
  <si>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</si>
  <si>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</si>
  <si>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</si>
  <si>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</si>
  <si>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</si>
  <si>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</si>
  <si>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</si>
  <si>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</si>
  <si>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</si>
  <si>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</si>
  <si>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</si>
  <si>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</si>
  <si>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</si>
  <si>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</si>
  <si>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</si>
  <si>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</si>
  <si>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</si>
  <si>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</si>
  <si>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</si>
  <si>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</si>
  <si>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</si>
  <si>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</si>
  <si>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</si>
  <si>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</si>
  <si>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</si>
  <si>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</si>
  <si>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</si>
  <si>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</si>
  <si>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</si>
  <si>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</si>
  <si>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</si>
  <si>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</si>
  <si>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</si>
  <si>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</si>
  <si>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</si>
  <si>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</si>
  <si>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</si>
  <si>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</si>
  <si>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</si>
  <si>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</si>
  <si>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</si>
  <si>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</si>
  <si>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</si>
  <si>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</si>
  <si>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</si>
  <si>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</si>
  <si>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</si>
  <si>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</si>
  <si>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</si>
  <si>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</si>
  <si>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</si>
  <si>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</si>
  <si>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</si>
  <si>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</si>
  <si>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</si>
  <si>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</si>
  <si>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</si>
  <si>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</si>
  <si>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</si>
  <si>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</si>
  <si>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</si>
  <si>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</si>
  <si>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</si>
  <si>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</si>
  <si>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</si>
  <si>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</si>
  <si>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</si>
  <si>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</si>
  <si>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</si>
  <si>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</si>
  <si>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</si>
  <si>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</si>
  <si>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</si>
  <si>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</si>
  <si>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</si>
  <si>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</si>
  <si>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</si>
  <si>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</si>
  <si>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</si>
  <si>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</si>
  <si>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</si>
  <si>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</si>
  <si>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</si>
  <si>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</si>
  <si>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</si>
  <si>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</si>
  <si>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</si>
  <si>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</si>
  <si>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</si>
  <si>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</si>
  <si>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</si>
  <si>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</si>
  <si>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</si>
  <si>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</si>
  <si>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</si>
  <si>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</si>
  <si>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</si>
  <si>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</si>
  <si>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</si>
  <si>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</si>
  <si>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</si>
  <si>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</si>
  <si>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</si>
  <si>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</si>
  <si>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</si>
  <si>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</si>
  <si>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</si>
  <si>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</si>
  <si>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</si>
  <si>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</si>
  <si>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</si>
  <si>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</si>
  <si>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</si>
  <si>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</si>
  <si>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</si>
  <si>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</si>
  <si>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</si>
  <si>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</si>
  <si>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</si>
  <si>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</si>
  <si>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</si>
  <si>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</si>
  <si>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</si>
  <si>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</si>
  <si>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</si>
  <si>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</si>
  <si>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</si>
  <si>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</si>
  <si>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</si>
  <si>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</si>
  <si>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</si>
  <si>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</si>
  <si>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</si>
  <si>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</si>
  <si>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</si>
  <si>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</si>
  <si>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</si>
  <si>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</si>
  <si>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</si>
  <si>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</si>
  <si>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</si>
  <si>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</si>
  <si>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</si>
  <si>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</si>
  <si>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</si>
  <si>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</si>
  <si>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</si>
  <si>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</si>
  <si>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</si>
  <si>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</si>
  <si>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</si>
  <si>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</si>
  <si>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</si>
  <si>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</si>
  <si>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</si>
  <si>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</si>
  <si>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</si>
  <si>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</si>
  <si>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</si>
  <si>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</si>
  <si>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</si>
  <si>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</si>
  <si>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</si>
  <si>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</si>
  <si>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</si>
  <si>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</si>
  <si>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</si>
  <si>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</si>
  <si>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</si>
  <si>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</si>
  <si>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</si>
  <si>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</si>
  <si>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</si>
  <si>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</si>
  <si>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</si>
  <si>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</si>
  <si>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</si>
  <si>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</si>
  <si>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</si>
  <si>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</si>
  <si>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</si>
  <si>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</si>
  <si>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</si>
  <si>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</si>
  <si>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</si>
  <si>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</si>
  <si>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</si>
  <si>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</si>
  <si>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</si>
  <si>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</si>
  <si>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</si>
  <si>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</si>
  <si>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</si>
  <si>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</si>
  <si>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</si>
  <si>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</si>
  <si>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</si>
  <si>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</si>
  <si>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</si>
  <si>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</si>
  <si>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</si>
  <si>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</si>
  <si>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</si>
  <si>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</si>
  <si>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</si>
  <si>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</si>
  <si>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</si>
  <si>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</si>
  <si>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</si>
  <si>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</si>
  <si>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</si>
  <si>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</si>
  <si>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</si>
  <si>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</si>
  <si>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</si>
  <si>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</si>
  <si>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</si>
  <si>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</si>
  <si>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</si>
  <si>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</si>
  <si>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</si>
  <si>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</si>
  <si>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</si>
  <si>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</si>
  <si>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</si>
  <si>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</si>
  <si>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</si>
  <si>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</si>
  <si>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</si>
  <si>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</si>
  <si>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</si>
  <si>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</si>
  <si>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</si>
  <si>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</si>
  <si>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</si>
  <si>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</si>
  <si>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</si>
  <si>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</si>
  <si>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</si>
  <si>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</si>
  <si>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</si>
  <si>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</si>
  <si>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</si>
  <si>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</si>
  <si>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</si>
  <si>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</si>
  <si>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</si>
  <si>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</si>
  <si>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</si>
  <si>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</si>
  <si>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</si>
  <si>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</si>
  <si>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</si>
  <si>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</si>
  <si>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</si>
  <si>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</si>
  <si>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</si>
  <si>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</si>
  <si>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</si>
  <si>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</si>
  <si>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</si>
  <si>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</si>
  <si>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</si>
  <si>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</si>
  <si>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</si>
  <si>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</si>
  <si>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</si>
  <si>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</si>
  <si>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</si>
  <si>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</si>
  <si>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</si>
  <si>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</si>
  <si>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</si>
  <si>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</si>
  <si>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</si>
  <si>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</si>
  <si>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</si>
  <si>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</si>
  <si>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</si>
  <si>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</si>
  <si>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</si>
  <si>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</si>
  <si>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</si>
  <si>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</si>
  <si>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</si>
  <si>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</si>
  <si>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</si>
  <si>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</si>
  <si>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</si>
  <si>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</si>
  <si>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</si>
  <si>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</si>
  <si>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</si>
  <si>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</si>
  <si>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</si>
  <si>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</si>
  <si>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</si>
  <si>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</si>
  <si>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</si>
  <si>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</si>
  <si>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</si>
  <si>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</si>
  <si>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</si>
  <si>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</si>
  <si>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</si>
  <si>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</si>
  <si>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</si>
  <si>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</si>
  <si>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</si>
  <si>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</si>
  <si>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</si>
  <si>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</si>
  <si>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</si>
  <si>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</si>
  <si>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</si>
  <si>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</si>
  <si>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</si>
  <si>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</si>
  <si>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</si>
  <si>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</si>
  <si>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</si>
  <si>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</si>
  <si>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</si>
  <si>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</si>
  <si>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</si>
  <si>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</si>
  <si>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</si>
  <si>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</si>
  <si>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</si>
  <si>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</si>
  <si>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</si>
  <si>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</si>
  <si>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</si>
  <si>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</si>
  <si>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</si>
  <si>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</si>
  <si>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</si>
  <si>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</si>
  <si>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</si>
  <si>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</si>
  <si>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</si>
  <si>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</si>
  <si>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</si>
  <si>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</si>
  <si>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</si>
  <si>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</si>
  <si>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</si>
  <si>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</si>
  <si>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</si>
  <si>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</si>
  <si>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</si>
  <si>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</si>
  <si>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</si>
  <si>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</si>
  <si>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</si>
  <si>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</si>
  <si>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</si>
  <si>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</si>
  <si>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</si>
  <si>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</si>
  <si>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</si>
  <si>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</si>
  <si>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</si>
  <si>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</si>
  <si>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</si>
  <si>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</si>
  <si>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</si>
  <si>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</si>
  <si>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</si>
  <si>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</si>
  <si>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</si>
  <si>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</si>
  <si>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</si>
  <si>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</si>
  <si>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</si>
  <si>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</si>
  <si>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</si>
  <si>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</si>
  <si>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</si>
  <si>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</si>
  <si>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</si>
  <si>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</si>
  <si>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</si>
  <si>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</si>
  <si>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</si>
  <si>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</si>
  <si>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</si>
  <si>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</si>
  <si>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</si>
  <si>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</si>
  <si>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</si>
  <si>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</si>
  <si>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</si>
  <si>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</si>
  <si>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</si>
  <si>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</si>
  <si>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</si>
  <si>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</si>
  <si>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</si>
  <si>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</si>
  <si>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</si>
  <si>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</si>
  <si>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</si>
  <si>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</si>
  <si>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</si>
  <si>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</si>
  <si>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</si>
  <si>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</si>
  <si>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</si>
  <si>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</si>
  <si>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</si>
  <si>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</si>
  <si>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</si>
  <si>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</si>
  <si>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</si>
  <si>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</si>
  <si>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</si>
  <si>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</si>
  <si>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</si>
  <si>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</si>
  <si>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</si>
  <si>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</si>
  <si>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</si>
  <si>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</si>
  <si>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</si>
  <si>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</si>
  <si>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</si>
  <si>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</si>
  <si>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</si>
  <si>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</si>
  <si>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</si>
  <si>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</si>
  <si>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</si>
  <si>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</si>
  <si>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</si>
  <si>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</si>
  <si>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</si>
  <si>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</si>
  <si>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</si>
  <si>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</si>
  <si>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</si>
  <si>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</si>
  <si>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</si>
  <si>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</si>
  <si>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</si>
  <si>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</si>
  <si>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</si>
  <si>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</si>
  <si>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</si>
  <si>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</si>
  <si>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</si>
  <si>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</si>
  <si>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</si>
  <si>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</si>
  <si>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</si>
  <si>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</si>
  <si>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</si>
  <si>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</si>
  <si>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</si>
  <si>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</si>
  <si>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</si>
  <si>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</si>
  <si>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</si>
  <si>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</si>
  <si>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</si>
  <si>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</si>
  <si>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</si>
  <si>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</si>
  <si>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</si>
  <si>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</si>
  <si>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</si>
  <si>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</si>
  <si>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</si>
  <si>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</si>
  <si>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</si>
  <si>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</si>
  <si>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</si>
  <si>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</si>
  <si>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</si>
  <si>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</si>
  <si>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</si>
  <si>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</si>
  <si>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</si>
  <si>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</si>
  <si>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</si>
  <si>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</si>
  <si>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</si>
  <si>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</si>
  <si>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</si>
  <si>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</si>
  <si>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</si>
  <si>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</si>
  <si>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</si>
  <si>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</si>
  <si>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</si>
  <si>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</si>
  <si>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</si>
  <si>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</si>
  <si>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</si>
  <si>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</si>
  <si>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</si>
  <si>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</si>
  <si>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</si>
  <si>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</si>
  <si>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</si>
  <si>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</si>
  <si>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</si>
  <si>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</si>
  <si>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</si>
  <si>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</si>
  <si>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</si>
  <si>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</si>
  <si>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</si>
  <si>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</si>
  <si>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</si>
  <si>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</si>
  <si>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</si>
  <si>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</si>
  <si>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</si>
  <si>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</si>
  <si>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</si>
  <si>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</si>
  <si>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</si>
  <si>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</si>
  <si>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</si>
  <si>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</si>
  <si>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</si>
  <si>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</si>
  <si>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</si>
  <si>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</si>
  <si>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</si>
  <si>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</si>
  <si>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</si>
  <si>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</si>
  <si>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</si>
  <si>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</si>
  <si>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</si>
  <si>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</si>
  <si>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</si>
  <si>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</si>
  <si>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</si>
  <si>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</si>
  <si>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</si>
  <si>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</si>
  <si>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</si>
  <si>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</si>
  <si>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</si>
  <si>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</si>
  <si>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</si>
  <si>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</si>
  <si>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</si>
  <si>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</si>
  <si>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</si>
  <si>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</si>
  <si>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</si>
  <si>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</si>
  <si>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</si>
  <si>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</si>
  <si>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</si>
  <si>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</si>
  <si>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</si>
  <si>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</si>
  <si>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</si>
  <si>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</si>
  <si>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</si>
  <si>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</si>
  <si>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</si>
  <si>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</si>
  <si>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</si>
  <si>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</si>
  <si>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</si>
  <si>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</si>
  <si>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</si>
  <si>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</si>
  <si>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</si>
  <si>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</si>
  <si>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</si>
  <si>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</si>
  <si>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</si>
  <si>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</si>
  <si>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</si>
  <si>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</si>
  <si>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</si>
  <si>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</si>
  <si>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</si>
  <si>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</si>
  <si>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</si>
  <si>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</si>
  <si>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</si>
  <si>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</si>
  <si>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</si>
  <si>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</si>
  <si>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</si>
  <si>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</si>
  <si>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</si>
  <si>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</si>
  <si>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</si>
  <si>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</si>
  <si>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</si>
  <si>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</si>
  <si>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</si>
  <si>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</si>
  <si>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</si>
  <si>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</si>
  <si>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</si>
  <si>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</si>
  <si>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</si>
  <si>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</si>
  <si>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</si>
  <si>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</si>
  <si>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</si>
  <si>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</si>
  <si>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</si>
  <si>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</si>
  <si>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</si>
  <si>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</si>
  <si>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</si>
  <si>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</si>
  <si>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</si>
  <si>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</si>
  <si>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</si>
  <si>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</si>
  <si>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</si>
  <si>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</si>
  <si>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</si>
  <si>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</si>
  <si>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</si>
  <si>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</si>
  <si>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</si>
  <si>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</si>
  <si>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</si>
  <si>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</si>
  <si>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</si>
  <si>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</si>
  <si>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</si>
  <si>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</si>
  <si>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</si>
  <si>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</si>
  <si>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</si>
  <si>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</si>
  <si>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</si>
  <si>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</si>
  <si>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</si>
  <si>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</si>
  <si>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</si>
  <si>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</si>
  <si>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</si>
  <si>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</si>
  <si>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</si>
  <si>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</si>
  <si>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</si>
  <si>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</si>
  <si>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</si>
  <si>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</si>
  <si>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</si>
  <si>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</si>
  <si>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</si>
  <si>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</si>
  <si>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</si>
  <si>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</si>
  <si>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</si>
  <si>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</si>
  <si>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</si>
  <si>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</si>
  <si>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</si>
  <si>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</si>
  <si>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</si>
  <si>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</si>
  <si>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</si>
  <si>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</si>
  <si>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</si>
  <si>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</si>
  <si>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</si>
  <si>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</si>
  <si>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</si>
  <si>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</si>
  <si>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</si>
  <si>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</si>
  <si>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</si>
  <si>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</si>
  <si>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</si>
  <si>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</si>
  <si>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</si>
  <si>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</si>
  <si>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</si>
  <si>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</si>
  <si>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</si>
  <si>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</si>
  <si>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</si>
  <si>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</si>
  <si>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</si>
  <si>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</si>
  <si>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</si>
  <si>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</si>
  <si>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</si>
  <si>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</si>
  <si>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</si>
  <si>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</si>
  <si>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</si>
  <si>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</si>
  <si>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</si>
  <si>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</si>
  <si>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</si>
  <si>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</si>
  <si>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</si>
  <si>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</si>
  <si>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</si>
  <si>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</si>
  <si>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</si>
  <si>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</si>
  <si>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</si>
  <si>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</si>
  <si>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</si>
  <si>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</si>
  <si>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</si>
  <si>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</si>
  <si>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</si>
  <si>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</si>
  <si>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</si>
  <si>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</si>
  <si>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</si>
  <si>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</si>
  <si>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</si>
  <si>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</si>
  <si>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</si>
  <si>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</si>
  <si>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</si>
  <si>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</si>
  <si>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</si>
  <si>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</si>
  <si>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</si>
  <si>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</si>
  <si>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</si>
  <si>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</si>
  <si>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</si>
  <si>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</si>
  <si>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</si>
  <si>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</si>
  <si>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</si>
  <si>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</si>
  <si>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</si>
  <si>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</si>
  <si>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</si>
  <si>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</si>
  <si>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</si>
  <si>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</si>
  <si>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</si>
  <si>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</si>
  <si>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</si>
  <si>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</si>
  <si>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</si>
  <si>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</si>
  <si>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</si>
  <si>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</si>
  <si>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</si>
  <si>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</si>
  <si>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</si>
  <si>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</si>
  <si>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</si>
  <si>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</si>
  <si>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</si>
  <si>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</si>
  <si>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</si>
  <si>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</si>
  <si>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</si>
  <si>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</si>
  <si>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</si>
  <si>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</si>
  <si>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</si>
  <si>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</si>
  <si>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</si>
  <si>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</si>
  <si>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</si>
  <si>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</si>
  <si>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</si>
  <si>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</si>
  <si>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</si>
  <si>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</si>
  <si>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</si>
  <si>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</si>
  <si>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</si>
  <si>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</si>
  <si>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</si>
  <si>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</si>
  <si>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</si>
  <si>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</si>
  <si>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</si>
  <si>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</si>
  <si>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</si>
  <si>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</si>
  <si>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</si>
  <si>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</si>
  <si>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</si>
  <si>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</si>
  <si>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</si>
  <si>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</si>
  <si>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</si>
  <si>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</si>
  <si>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</si>
  <si>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</si>
  <si>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</si>
  <si>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</si>
  <si>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</si>
  <si>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</si>
  <si>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</si>
  <si>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</si>
  <si>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</si>
  <si>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</si>
  <si>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</si>
  <si>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</si>
  <si>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</si>
  <si>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</si>
  <si>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</si>
  <si>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</si>
  <si>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</si>
  <si>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</si>
  <si>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</si>
  <si>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</si>
  <si>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</si>
  <si>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</si>
  <si>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</si>
  <si>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</si>
  <si>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</si>
  <si>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</si>
  <si>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</si>
  <si>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</si>
  <si>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</si>
  <si>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</si>
  <si>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</si>
  <si>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</si>
  <si>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</si>
  <si>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</si>
  <si>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</si>
  <si>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</si>
  <si>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</si>
  <si>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</si>
  <si>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</si>
  <si>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</si>
  <si>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</si>
  <si>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</si>
  <si>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</si>
  <si>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</si>
  <si>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</si>
  <si>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</si>
  <si>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</si>
  <si>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</si>
  <si>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</si>
  <si>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</si>
  <si>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</si>
  <si>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</si>
  <si>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</si>
  <si>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</si>
  <si>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</si>
  <si>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</si>
  <si>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</si>
  <si>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</si>
  <si>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</si>
  <si>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</si>
  <si>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</si>
  <si>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</si>
  <si>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</si>
  <si>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</si>
  <si>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</si>
  <si>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</si>
  <si>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</si>
  <si>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</si>
  <si>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</si>
  <si>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</si>
  <si>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</si>
  <si>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</si>
  <si>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</si>
  <si>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</si>
  <si>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</si>
  <si>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</si>
  <si>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</si>
  <si>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</si>
  <si>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</si>
  <si>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</si>
  <si>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</si>
  <si>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</si>
  <si>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</si>
  <si>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</si>
  <si>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</si>
  <si>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</si>
  <si>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</si>
  <si>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</si>
  <si>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</si>
  <si>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</si>
  <si>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</si>
  <si>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</si>
  <si>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</si>
  <si>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</si>
  <si>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</si>
  <si>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</si>
  <si>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</si>
  <si>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</si>
  <si>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</si>
  <si>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</si>
  <si>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</si>
  <si>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</si>
  <si>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</si>
  <si>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</si>
  <si>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</si>
  <si>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</si>
  <si>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</si>
  <si>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</si>
  <si>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</si>
  <si>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</si>
  <si>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</si>
  <si>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</si>
  <si>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</si>
  <si>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</si>
  <si>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</si>
  <si>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</si>
  <si>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</si>
  <si>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</si>
  <si>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</si>
  <si>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</si>
  <si>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</si>
  <si>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</si>
  <si>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</si>
  <si>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</si>
  <si>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</si>
  <si>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</si>
  <si>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</si>
  <si>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</si>
  <si>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</si>
  <si>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</si>
  <si>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</si>
  <si>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</si>
  <si>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</si>
  <si>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</si>
  <si>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</si>
  <si>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</si>
  <si>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</si>
  <si>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</si>
  <si>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</si>
  <si>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</si>
  <si>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</si>
  <si>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</si>
  <si>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</si>
  <si>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</si>
  <si>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</si>
  <si>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</si>
  <si>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</si>
  <si>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</si>
  <si>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</si>
  <si>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</si>
  <si>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</si>
  <si>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</si>
  <si>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</si>
  <si>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</si>
  <si>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</si>
  <si>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</si>
  <si>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</si>
  <si>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</si>
  <si>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</si>
  <si>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</si>
  <si>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</si>
  <si>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</si>
  <si>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</si>
  <si>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</si>
  <si>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</si>
  <si>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</si>
  <si>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</si>
  <si>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</si>
  <si>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</si>
  <si>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</si>
  <si>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</si>
  <si>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</si>
  <si>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</si>
  <si>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</si>
  <si>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</si>
  <si>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</si>
  <si>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</si>
  <si>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</si>
  <si>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</si>
  <si>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</si>
  <si>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</si>
  <si>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</si>
  <si>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</si>
  <si>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</si>
  <si>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</si>
  <si>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</si>
  <si>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</si>
  <si>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</si>
  <si>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</si>
  <si>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</si>
  <si>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</si>
  <si>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</si>
  <si>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</si>
  <si>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</si>
  <si>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</si>
  <si>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</si>
  <si>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</si>
  <si>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</si>
  <si>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</si>
  <si>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</si>
  <si>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</si>
  <si>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</si>
  <si>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</si>
  <si>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</si>
  <si>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</si>
  <si>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</si>
  <si>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</si>
  <si>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</si>
  <si>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</si>
  <si>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</si>
  <si>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</si>
  <si>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</si>
  <si>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</si>
  <si>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</si>
  <si>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</si>
  <si>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</si>
  <si>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</si>
  <si>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</si>
  <si>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</si>
  <si>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</si>
  <si>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</si>
  <si>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</si>
  <si>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</si>
  <si>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</si>
  <si>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</si>
  <si>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</si>
  <si>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</si>
  <si>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</si>
  <si>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</si>
  <si>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</si>
  <si>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</si>
  <si>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</si>
  <si>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</si>
  <si>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</si>
  <si>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</si>
  <si>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</si>
  <si>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</si>
  <si>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</si>
  <si>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</si>
  <si>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</si>
  <si>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</si>
  <si>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</si>
  <si>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</si>
  <si>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</si>
  <si>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</si>
  <si>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</si>
  <si>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</si>
  <si>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</si>
  <si>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</si>
  <si>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</si>
  <si>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</si>
  <si>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</si>
  <si>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</si>
  <si>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</si>
  <si>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</si>
  <si>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</si>
  <si>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</si>
  <si>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</si>
  <si>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</si>
  <si>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</si>
  <si>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</si>
  <si>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</si>
  <si>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</si>
  <si>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</si>
  <si>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</si>
  <si>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</si>
  <si>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</si>
  <si>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</si>
  <si>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</si>
  <si>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</si>
  <si>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</si>
  <si>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</si>
  <si>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</si>
  <si>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</si>
  <si>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</si>
  <si>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</si>
  <si>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</si>
  <si>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</si>
  <si>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</si>
  <si>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</si>
  <si>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</si>
  <si>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</si>
  <si>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</si>
  <si>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</si>
  <si>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</si>
  <si>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</si>
  <si>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</si>
  <si>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</si>
  <si>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</si>
  <si>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</si>
  <si>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</si>
  <si>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</si>
  <si>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</si>
  <si>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</si>
  <si>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</si>
  <si>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</si>
  <si>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</si>
  <si>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</si>
  <si>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</si>
  <si>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</si>
  <si>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</si>
  <si>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</si>
  <si>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</si>
  <si>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</si>
  <si>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</si>
  <si>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</si>
  <si>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</si>
  <si>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</si>
  <si>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</si>
  <si>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</si>
  <si>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</si>
  <si>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</si>
  <si>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</si>
  <si>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</si>
  <si>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</si>
  <si>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</si>
  <si>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</si>
  <si>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</si>
  <si>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</si>
  <si>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</si>
  <si>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</si>
  <si>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</si>
  <si>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</si>
  <si>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</si>
  <si>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</si>
  <si>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</si>
  <si>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</si>
  <si>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</si>
  <si>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</si>
  <si>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</si>
  <si>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</si>
  <si>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</si>
  <si>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</si>
  <si>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</si>
  <si>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</si>
  <si>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</si>
  <si>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</si>
  <si>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</si>
  <si>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</si>
  <si>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</si>
  <si>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</si>
  <si>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</si>
  <si>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</si>
  <si>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</si>
  <si>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</si>
  <si>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</si>
  <si>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</si>
  <si>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</si>
  <si>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</si>
  <si>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</si>
  <si>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</si>
  <si>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</si>
  <si>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</si>
  <si>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</si>
  <si>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</si>
  <si>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</si>
  <si>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</si>
  <si>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</si>
  <si>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</si>
  <si>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</si>
  <si>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</si>
  <si>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</si>
  <si>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</si>
  <si>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</si>
  <si>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</si>
  <si>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</si>
  <si>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</si>
  <si>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</si>
  <si>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</si>
  <si>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</si>
  <si>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</si>
  <si>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</si>
  <si>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</si>
  <si>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</si>
  <si>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</si>
  <si>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</si>
  <si>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</si>
  <si>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</si>
  <si>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</si>
  <si>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</si>
  <si>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</si>
  <si>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</si>
  <si>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</si>
  <si>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</si>
  <si>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</si>
  <si>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</si>
  <si>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</si>
  <si>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</si>
  <si>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</si>
  <si>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</si>
  <si>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</si>
  <si>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</si>
  <si>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</si>
  <si>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</si>
  <si>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</si>
  <si>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</si>
  <si>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</si>
  <si>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</si>
  <si>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</si>
  <si>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</si>
  <si>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</si>
  <si>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</si>
  <si>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</si>
  <si>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</si>
  <si>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</si>
  <si>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</si>
  <si>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</si>
  <si>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</si>
  <si>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</si>
  <si>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</si>
  <si>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</si>
  <si>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</si>
  <si>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</si>
  <si>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</si>
  <si>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</si>
  <si>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</si>
  <si>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</si>
  <si>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</si>
  <si>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</si>
  <si>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</si>
  <si>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</si>
  <si>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</si>
  <si>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</si>
  <si>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</si>
  <si>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</si>
  <si>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</si>
  <si>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</si>
  <si>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</si>
  <si>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</si>
  <si>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</si>
  <si>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</si>
  <si>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</si>
  <si>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</si>
  <si>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</si>
  <si>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</si>
  <si>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</si>
  <si>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</si>
  <si>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</si>
  <si>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</si>
  <si>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</si>
  <si>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</si>
  <si>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</si>
  <si>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</si>
  <si>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</si>
  <si>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</si>
  <si>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</si>
  <si>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</si>
  <si>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</si>
  <si>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</si>
  <si>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</si>
  <si>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</si>
  <si>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</si>
  <si>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</si>
  <si>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</si>
  <si>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</si>
  <si>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</si>
  <si>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</si>
  <si>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</si>
  <si>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</si>
  <si>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</si>
  <si>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</si>
  <si>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</si>
  <si>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</si>
  <si>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</si>
  <si>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</si>
  <si>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</si>
  <si>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</si>
  <si>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</si>
  <si>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</si>
  <si>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</si>
  <si>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</si>
  <si>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</si>
  <si>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</si>
  <si>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</si>
  <si>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</si>
  <si>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</si>
  <si>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</si>
  <si>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</si>
  <si>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</si>
  <si>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</si>
  <si>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</si>
  <si>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</si>
  <si>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</si>
  <si>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</si>
  <si>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</si>
  <si>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</si>
  <si>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</si>
  <si>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</si>
  <si>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</si>
  <si>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</si>
  <si>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</si>
  <si>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</si>
  <si>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</si>
  <si>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</si>
  <si>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</si>
  <si>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</si>
  <si>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</si>
  <si>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</si>
  <si>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</si>
  <si>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</si>
  <si>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</si>
  <si>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</si>
  <si>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</si>
  <si>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</si>
  <si>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</si>
  <si>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</si>
  <si>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</si>
  <si>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</si>
  <si>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</si>
  <si>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</si>
  <si>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</si>
  <si>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</si>
  <si>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</si>
  <si>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</si>
  <si>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</si>
  <si>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</si>
  <si>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</si>
  <si>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</si>
  <si>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</si>
  <si>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</si>
  <si>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</si>
  <si>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</si>
  <si>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</si>
  <si>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</si>
  <si>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</si>
  <si>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</si>
  <si>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</si>
  <si>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</si>
  <si>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</si>
  <si>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</si>
  <si>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</si>
  <si>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</si>
  <si>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</si>
  <si>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</si>
  <si>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</si>
  <si>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</si>
  <si>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</si>
  <si>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</si>
  <si>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</si>
  <si>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</si>
  <si>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</si>
  <si>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</si>
  <si>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</si>
  <si>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</si>
  <si>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</si>
  <si>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</si>
  <si>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</si>
  <si>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</si>
  <si>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</si>
  <si>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</si>
  <si>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</si>
  <si>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</si>
  <si>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</si>
  <si>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</si>
  <si>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</si>
  <si>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</si>
  <si>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</si>
  <si>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</si>
  <si>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</si>
  <si>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</si>
  <si>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</si>
  <si>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</si>
  <si>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</si>
  <si>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</si>
  <si>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</si>
  <si>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</si>
  <si>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</si>
  <si>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</si>
  <si>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</si>
  <si>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</si>
  <si>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</si>
  <si>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</si>
  <si>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</si>
  <si>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</si>
  <si>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</si>
  <si>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</si>
  <si>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</si>
  <si>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</si>
  <si>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</si>
  <si>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</si>
  <si>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</si>
  <si>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</si>
  <si>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</si>
  <si>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</si>
  <si>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</si>
  <si>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</si>
  <si>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</si>
  <si>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</si>
  <si>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</si>
  <si>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</si>
  <si>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</si>
  <si>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</si>
  <si>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</si>
  <si>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</si>
  <si>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</si>
  <si>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</si>
  <si>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</si>
  <si>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</si>
  <si>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</si>
  <si>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</si>
  <si>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</si>
  <si>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</si>
  <si>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</si>
  <si>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</si>
  <si>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</si>
  <si>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</si>
  <si>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</si>
  <si>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</si>
  <si>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</si>
  <si>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</si>
  <si>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</si>
  <si>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</si>
  <si>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</si>
  <si>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</si>
  <si>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</si>
  <si>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</si>
  <si>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</si>
  <si>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</si>
  <si>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</si>
  <si>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</si>
  <si>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</si>
  <si>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</si>
  <si>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</si>
  <si>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</si>
  <si>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</si>
  <si>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</si>
  <si>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</si>
  <si>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</si>
  <si>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</si>
  <si>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</si>
  <si>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</si>
  <si>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</si>
  <si>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</si>
  <si>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</si>
  <si>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</si>
  <si>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</si>
  <si>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</si>
  <si>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</si>
  <si>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</si>
  <si>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</si>
  <si>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</si>
  <si>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</si>
  <si>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</si>
  <si>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</si>
  <si>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</si>
  <si>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</si>
  <si>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</si>
  <si>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</si>
  <si>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</si>
  <si>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</si>
  <si>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</si>
  <si>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</si>
  <si>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</si>
  <si>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</si>
  <si>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</si>
  <si>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</si>
  <si>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</si>
  <si>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</si>
  <si>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</si>
  <si>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</si>
  <si>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</si>
  <si>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</si>
  <si>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</si>
  <si>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</si>
  <si>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</si>
  <si>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</si>
  <si>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</si>
  <si>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</si>
  <si>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</si>
  <si>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</si>
  <si>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</si>
  <si>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</si>
  <si>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</si>
  <si>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</si>
  <si>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</si>
  <si>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</si>
  <si>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</si>
  <si>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</si>
  <si>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</si>
  <si>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</si>
  <si>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</si>
  <si>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</si>
  <si>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</si>
  <si>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</si>
  <si>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</si>
  <si>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</si>
  <si>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</si>
  <si>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</si>
  <si>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</si>
  <si>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</si>
  <si>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</si>
  <si>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</si>
  <si>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</si>
  <si>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</si>
  <si>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</si>
  <si>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</si>
  <si>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</si>
  <si>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</si>
  <si>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</si>
  <si>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</si>
  <si>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</si>
  <si>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</si>
  <si>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</si>
  <si>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</si>
  <si>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</si>
  <si>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</si>
  <si>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</si>
  <si>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</si>
  <si>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</si>
  <si>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</si>
  <si>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</si>
  <si>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</si>
  <si>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</si>
  <si>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</si>
  <si>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</si>
  <si>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</si>
  <si>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</si>
  <si>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</si>
  <si>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</si>
  <si>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</si>
  <si>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</si>
  <si>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</si>
  <si>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</si>
  <si>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</si>
  <si>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</si>
  <si>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</si>
  <si>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</si>
  <si>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</si>
  <si>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</si>
  <si>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</si>
  <si>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</si>
  <si>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</si>
  <si>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</si>
  <si>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</si>
  <si>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</si>
  <si>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</si>
  <si>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</si>
  <si>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</si>
  <si>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</si>
  <si>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</si>
  <si>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</si>
  <si>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</si>
  <si>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</si>
  <si>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</si>
  <si>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</si>
  <si>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</si>
  <si>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</si>
  <si>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</si>
  <si>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</si>
  <si>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</si>
  <si>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</si>
  <si>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</si>
  <si>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</si>
  <si>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</si>
  <si>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</si>
  <si>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</si>
  <si>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</si>
  <si>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</si>
  <si>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</si>
  <si>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</si>
  <si>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</si>
  <si>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</si>
  <si>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</si>
  <si>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</si>
  <si>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</si>
  <si>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</si>
  <si>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</si>
  <si>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</si>
  <si>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</si>
  <si>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</si>
  <si>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</si>
  <si>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</si>
  <si>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</si>
  <si>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</si>
  <si>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</si>
  <si>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</si>
  <si>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</si>
  <si>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</si>
  <si>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</si>
  <si>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</si>
  <si>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</si>
  <si>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</si>
  <si>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</si>
  <si>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</si>
  <si>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</si>
  <si>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</si>
  <si>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</si>
  <si>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</si>
  <si>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</si>
  <si>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</si>
  <si>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</si>
  <si>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</si>
  <si>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</si>
  <si>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</si>
  <si>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</si>
  <si>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</si>
  <si>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</si>
  <si>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</si>
  <si>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</si>
  <si>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</si>
  <si>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</si>
  <si>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</si>
  <si>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</si>
  <si>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</si>
  <si>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</si>
  <si>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</si>
  <si>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</si>
  <si>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</si>
  <si>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</si>
  <si>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</si>
  <si>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</si>
  <si>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</si>
  <si>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</si>
  <si>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</si>
  <si>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</si>
  <si>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</si>
  <si>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</si>
  <si>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</si>
  <si>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</si>
  <si>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</si>
  <si>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</si>
  <si>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</si>
  <si>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</si>
  <si>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</si>
  <si>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</si>
  <si>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</si>
  <si>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</si>
  <si>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</si>
  <si>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</si>
  <si>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</si>
  <si>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</si>
  <si>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</si>
  <si>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</si>
  <si>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</si>
  <si>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</si>
  <si>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</si>
  <si>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</si>
  <si>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</si>
  <si>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</si>
  <si>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</si>
  <si>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</si>
  <si>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</si>
  <si>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</si>
  <si>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</si>
  <si>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</si>
  <si>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</si>
  <si>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</si>
  <si>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</si>
  <si>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</si>
  <si>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</si>
  <si>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</si>
  <si>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</si>
  <si>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</si>
  <si>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</si>
  <si>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</si>
  <si>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</si>
  <si>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</si>
  <si>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</si>
  <si>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</si>
  <si>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</si>
  <si>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</si>
  <si>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</si>
  <si>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</si>
  <si>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</si>
  <si>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</si>
  <si>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</si>
  <si>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</si>
  <si>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</si>
  <si>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</si>
  <si>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</si>
  <si>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</si>
  <si>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</si>
  <si>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</si>
  <si>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</si>
  <si>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</si>
  <si>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</si>
  <si>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</si>
  <si>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</si>
  <si>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</si>
  <si>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</si>
  <si>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</si>
  <si>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</si>
  <si>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</si>
  <si>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</si>
  <si>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</si>
  <si>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</si>
  <si>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</si>
  <si>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</si>
  <si>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</si>
  <si>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</si>
  <si>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</si>
  <si>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</si>
  <si>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</si>
  <si>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</si>
  <si>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</si>
  <si>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</si>
  <si>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</si>
  <si>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</si>
  <si>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</si>
  <si>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</si>
  <si>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</si>
  <si>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</si>
  <si>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</si>
  <si>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</si>
  <si>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</si>
  <si>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</si>
  <si>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</si>
  <si>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</si>
  <si>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</si>
  <si>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</si>
  <si>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</si>
  <si>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</si>
  <si>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</si>
  <si>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</si>
  <si>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</si>
  <si>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</si>
  <si>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</si>
  <si>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</si>
  <si>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</si>
  <si>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</si>
  <si>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</si>
  <si>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</si>
  <si>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</si>
  <si>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</si>
  <si>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</si>
  <si>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</si>
  <si>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</si>
  <si>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</si>
  <si>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</si>
  <si>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</si>
  <si>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</si>
  <si>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</si>
  <si>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</si>
  <si>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</si>
  <si>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</si>
  <si>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</si>
  <si>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</si>
  <si>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</si>
  <si>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</si>
  <si>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</si>
  <si>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</si>
  <si>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</si>
  <si>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</si>
  <si>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</si>
  <si>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</si>
  <si>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</si>
  <si>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</si>
  <si>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</si>
  <si>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</si>
  <si>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</si>
  <si>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</si>
  <si>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</si>
  <si>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</si>
  <si>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</si>
  <si>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</si>
  <si>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</si>
  <si>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</si>
  <si>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</si>
  <si>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</si>
  <si>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</si>
  <si>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</si>
  <si>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</si>
  <si>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</si>
  <si>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</si>
  <si>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</si>
  <si>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</si>
  <si>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</si>
  <si>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</si>
  <si>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</si>
  <si>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</si>
  <si>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</si>
  <si>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</si>
  <si>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</si>
  <si>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</si>
  <si>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</si>
  <si>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</si>
  <si>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</si>
  <si>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</si>
  <si>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</si>
  <si>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</si>
  <si>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</si>
  <si>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</si>
  <si>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</si>
  <si>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</si>
  <si>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</si>
  <si>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</si>
  <si>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</si>
  <si>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</si>
  <si>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</si>
  <si>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</si>
  <si>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</si>
  <si>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</si>
  <si>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</si>
  <si>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</si>
  <si>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</si>
  <si>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</si>
  <si>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</si>
  <si>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</si>
  <si>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</si>
  <si>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</si>
  <si>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</si>
  <si>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</si>
  <si>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</si>
  <si>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</si>
  <si>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</si>
  <si>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</si>
  <si>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</si>
  <si>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</si>
  <si>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</si>
  <si>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</si>
  <si>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</si>
  <si>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</si>
  <si>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</si>
  <si>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</si>
  <si>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</si>
  <si>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</si>
  <si>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</si>
  <si>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</si>
  <si>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</si>
  <si>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</si>
  <si>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</si>
  <si>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</si>
  <si>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</si>
  <si>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</si>
  <si>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</si>
  <si>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</si>
  <si>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</si>
  <si>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</si>
  <si>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</si>
  <si>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</si>
  <si>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</si>
  <si>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</si>
  <si>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</si>
  <si>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</si>
  <si>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</si>
  <si>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</si>
  <si>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</si>
  <si>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</si>
  <si>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</si>
  <si>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</si>
  <si>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</si>
  <si>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</si>
  <si>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</si>
  <si>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</si>
  <si>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</si>
  <si>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</si>
  <si>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</si>
  <si>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</si>
  <si>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</si>
  <si>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</si>
  <si>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</si>
  <si>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</si>
  <si>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</si>
  <si>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</si>
  <si>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</si>
  <si>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</si>
  <si>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</si>
  <si>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</si>
  <si>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</si>
  <si>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</si>
  <si>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</si>
  <si>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</si>
  <si>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</si>
  <si>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</si>
  <si>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</si>
  <si>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</si>
  <si>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</si>
  <si>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</si>
  <si>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</si>
  <si>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</si>
  <si>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</si>
  <si>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</si>
  <si>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</si>
  <si>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</si>
  <si>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</si>
  <si>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</si>
  <si>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</si>
  <si>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</si>
  <si>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</si>
  <si>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</si>
  <si>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</si>
  <si>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</si>
  <si>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</si>
  <si>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</si>
  <si>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</si>
  <si>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</si>
  <si>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</si>
  <si>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</si>
  <si>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</si>
  <si>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</si>
  <si>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</si>
  <si>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</si>
  <si>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</si>
  <si>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</si>
  <si>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</si>
  <si>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</si>
  <si>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</si>
  <si>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</si>
  <si>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</si>
  <si>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</si>
  <si>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</si>
  <si>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</si>
  <si>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</si>
  <si>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</si>
  <si>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</si>
  <si>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</si>
  <si>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</si>
  <si>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</si>
  <si>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</si>
  <si>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</si>
  <si>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</si>
  <si>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</si>
  <si>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</si>
  <si>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</si>
  <si>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</si>
  <si>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</si>
  <si>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</si>
  <si>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</si>
  <si>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</si>
  <si>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</si>
  <si>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</si>
  <si>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</si>
  <si>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</si>
  <si>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</si>
  <si>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</si>
  <si>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</si>
  <si>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</si>
  <si>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</si>
  <si>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</si>
  <si>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</si>
  <si>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</si>
  <si>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</si>
  <si>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</si>
  <si>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</si>
  <si>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</si>
  <si>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</si>
  <si>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</si>
  <si>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</si>
  <si>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</si>
  <si>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</si>
  <si>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</si>
  <si>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</si>
  <si>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</si>
  <si>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</si>
  <si>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</si>
  <si>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</si>
  <si>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</si>
  <si>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</si>
  <si>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</si>
  <si>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</si>
  <si>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</si>
  <si>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</si>
  <si>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</si>
  <si>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</si>
  <si>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</si>
  <si>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</si>
  <si>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</si>
  <si>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</si>
  <si>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</si>
  <si>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</si>
  <si>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</si>
  <si>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</si>
  <si>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</si>
  <si>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</si>
  <si>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</si>
  <si>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</si>
  <si>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</si>
  <si>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</si>
  <si>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</si>
  <si>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</si>
  <si>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</si>
  <si>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</si>
  <si>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</si>
  <si>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</si>
  <si>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</si>
  <si>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</si>
  <si>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</si>
  <si>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</si>
  <si>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</si>
  <si>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</si>
  <si>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</si>
  <si>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</si>
  <si>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</si>
  <si>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</si>
  <si>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</si>
  <si>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</si>
  <si>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</si>
  <si>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</si>
  <si>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</si>
  <si>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</si>
  <si>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</si>
  <si>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</si>
  <si>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</si>
  <si>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</si>
  <si>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</si>
  <si>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</si>
  <si>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</si>
  <si>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</si>
  <si>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</si>
  <si>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</si>
  <si>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</si>
  <si>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</si>
  <si>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</si>
  <si>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</si>
  <si>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</si>
  <si>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</si>
  <si>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</si>
  <si>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</si>
  <si>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</si>
  <si>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</si>
  <si>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</si>
  <si>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</si>
  <si>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</si>
  <si>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</si>
  <si>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</si>
  <si>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</si>
  <si>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</si>
  <si>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</si>
  <si>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</si>
  <si>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</si>
  <si>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</si>
  <si>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</si>
  <si>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</si>
  <si>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</si>
  <si>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</si>
  <si>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</si>
  <si>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</si>
  <si>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</si>
  <si>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</si>
  <si>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</si>
  <si>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</si>
  <si>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</si>
  <si>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</si>
  <si>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</si>
  <si>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</si>
  <si>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</si>
  <si>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</si>
  <si>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</si>
  <si>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</si>
  <si>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</si>
  <si>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</si>
  <si>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</si>
  <si>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</si>
  <si>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</si>
  <si>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</si>
  <si>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</si>
  <si>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</si>
  <si>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</si>
  <si>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</si>
  <si>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</si>
  <si>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</si>
  <si>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</si>
  <si>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</si>
  <si>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</si>
  <si>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</si>
  <si>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</si>
  <si>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</si>
  <si>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</si>
  <si>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</si>
  <si>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</si>
  <si>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</si>
  <si>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</si>
  <si>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</si>
  <si>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</si>
  <si>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</si>
  <si>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</si>
  <si>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</si>
  <si>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</si>
  <si>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</si>
  <si>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</si>
  <si>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</si>
  <si>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</si>
  <si>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</si>
  <si>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</si>
  <si>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</si>
  <si>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</si>
  <si>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</si>
  <si>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</si>
  <si>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</si>
  <si>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</si>
  <si>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</si>
  <si>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</si>
  <si>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</si>
  <si>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</si>
  <si>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</si>
  <si>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</si>
  <si>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</si>
  <si>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</si>
  <si>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</si>
  <si>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</si>
  <si>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</si>
  <si>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</si>
  <si>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</si>
  <si>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</si>
  <si>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</si>
  <si>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</si>
  <si>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</si>
  <si>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</si>
  <si>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</si>
  <si>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</si>
  <si>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</si>
  <si>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</si>
  <si>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</si>
  <si>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</si>
  <si>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</si>
  <si>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</si>
  <si>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</si>
  <si>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</si>
  <si>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</si>
  <si>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</si>
  <si>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</si>
  <si>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</si>
  <si>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</si>
  <si>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</si>
  <si>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</si>
  <si>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</si>
  <si>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</si>
  <si>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</si>
  <si>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</si>
  <si>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</si>
  <si>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</si>
  <si>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</si>
  <si>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</si>
  <si>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</si>
  <si>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</si>
  <si>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</si>
  <si>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</si>
  <si>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</si>
  <si>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</si>
  <si>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</si>
  <si>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</si>
  <si>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</si>
  <si>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</si>
  <si>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</si>
  <si>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</si>
  <si>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</si>
  <si>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</si>
  <si>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</si>
  <si>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</si>
  <si>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</si>
  <si>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</si>
  <si>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</si>
  <si>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</si>
  <si>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</si>
  <si>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</si>
  <si>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</si>
  <si>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</si>
  <si>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</si>
  <si>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</si>
  <si>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</si>
  <si>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</si>
  <si>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</si>
  <si>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</si>
  <si>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</si>
  <si>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</si>
  <si>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</si>
  <si>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</si>
  <si>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</si>
  <si>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</si>
  <si>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</si>
  <si>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</si>
  <si>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</si>
  <si>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</si>
  <si>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</si>
  <si>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</si>
  <si>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</si>
  <si>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</si>
  <si>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</si>
  <si>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</si>
  <si>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</si>
  <si>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</si>
  <si>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</si>
  <si>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</si>
  <si>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</si>
  <si>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</si>
  <si>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</si>
  <si>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</si>
  <si>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</si>
  <si>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</si>
  <si>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</si>
  <si>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</si>
  <si>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</si>
  <si>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</si>
  <si>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</si>
  <si>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</si>
  <si>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</si>
  <si>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</si>
  <si>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</si>
  <si>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</si>
  <si>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</si>
  <si>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</si>
  <si>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</si>
  <si>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</si>
  <si>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</si>
  <si>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</si>
  <si>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</si>
  <si>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</si>
  <si>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</si>
  <si>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</si>
  <si>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</si>
  <si>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</si>
  <si>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</si>
  <si>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</si>
  <si>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</si>
  <si>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</si>
  <si>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</si>
  <si>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</si>
  <si>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</si>
  <si>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</si>
  <si>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</si>
  <si>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</si>
  <si>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</si>
  <si>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</si>
  <si>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</si>
  <si>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</si>
  <si>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</si>
  <si>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</si>
  <si>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</si>
  <si>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</si>
  <si>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</si>
  <si>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</si>
  <si>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</si>
  <si>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</si>
  <si>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</si>
  <si>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</si>
  <si>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</si>
  <si>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</si>
  <si>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</si>
  <si>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</si>
  <si>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</si>
  <si>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</si>
  <si>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</si>
  <si>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</si>
  <si>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</si>
  <si>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</si>
  <si>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</si>
  <si>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</si>
  <si>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</si>
  <si>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</si>
  <si>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</si>
  <si>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</si>
  <si>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</si>
  <si>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</si>
  <si>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</si>
  <si>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</si>
  <si>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</si>
  <si>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</si>
  <si>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</si>
  <si>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</si>
  <si>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</si>
  <si>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</si>
  <si>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</si>
  <si>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</si>
  <si>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</si>
  <si>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</si>
  <si>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</si>
  <si>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</si>
  <si>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</si>
  <si>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</si>
  <si>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</si>
  <si>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</si>
  <si>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</si>
  <si>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</si>
  <si>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</si>
  <si>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</si>
  <si>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</si>
  <si>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</si>
  <si>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</si>
  <si>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</si>
  <si>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</si>
  <si>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</si>
  <si>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</si>
  <si>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</si>
  <si>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</si>
  <si>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</si>
  <si>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</si>
  <si>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</si>
  <si>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</si>
  <si>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</si>
  <si>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</si>
  <si>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</si>
  <si>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</si>
  <si>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</si>
  <si>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</si>
  <si>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</si>
  <si>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</si>
  <si>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</si>
  <si>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</si>
  <si>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</si>
  <si>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</si>
  <si>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</si>
  <si>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</si>
  <si>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</si>
  <si>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</si>
  <si>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</si>
  <si>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</si>
  <si>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</si>
  <si>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</si>
  <si>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</si>
  <si>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</si>
  <si>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</si>
  <si>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</si>
  <si>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</si>
  <si>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</si>
  <si>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</si>
  <si>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</si>
  <si>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</si>
  <si>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</si>
  <si>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</si>
  <si>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</si>
  <si>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</si>
  <si>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</si>
  <si>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</si>
  <si>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</si>
  <si>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</si>
  <si>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</si>
  <si>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</si>
  <si>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</si>
  <si>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</si>
  <si>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</si>
  <si>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</si>
  <si>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</si>
  <si>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</si>
  <si>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</si>
  <si>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</si>
  <si>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</si>
  <si>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</si>
  <si>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</si>
  <si>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</si>
  <si>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</si>
  <si>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</si>
  <si>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</si>
  <si>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</si>
  <si>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</si>
  <si>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</si>
  <si>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</si>
  <si>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</si>
  <si>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</si>
  <si>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</si>
  <si>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</si>
  <si>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</si>
  <si>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</si>
  <si>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</si>
  <si>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</si>
  <si>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</si>
  <si>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</si>
  <si>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</si>
  <si>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</si>
  <si>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</si>
  <si>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</si>
  <si>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</si>
  <si>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</si>
  <si>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</si>
  <si>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</si>
  <si>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</si>
  <si>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</si>
  <si>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</si>
  <si>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</si>
  <si>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</si>
  <si>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</si>
  <si>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</si>
  <si>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</si>
  <si>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</si>
  <si>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</si>
  <si>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</si>
  <si>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</si>
  <si>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</si>
  <si>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</si>
  <si>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</si>
  <si>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</si>
  <si>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</si>
  <si>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</si>
  <si>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</si>
  <si>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</si>
  <si>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</si>
  <si>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</si>
  <si>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</si>
  <si>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</si>
  <si>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</si>
  <si>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</si>
  <si>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</si>
  <si>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</si>
  <si>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</si>
  <si>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</si>
  <si>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</si>
  <si>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</si>
  <si>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</si>
  <si>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</si>
  <si>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</si>
  <si>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</si>
  <si>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</si>
  <si>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</si>
  <si>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</si>
  <si>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</si>
  <si>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</si>
  <si>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</si>
  <si>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</si>
  <si>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</si>
  <si>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</si>
  <si>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</si>
  <si>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</si>
  <si>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</si>
  <si>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</si>
  <si>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</si>
  <si>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</si>
  <si>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</si>
  <si>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</si>
  <si>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</si>
  <si>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</si>
  <si>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</si>
  <si>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</si>
  <si>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</si>
  <si>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</si>
  <si>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</si>
  <si>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</si>
  <si>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</si>
  <si>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</si>
  <si>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</si>
  <si>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</si>
  <si>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</si>
  <si>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</si>
  <si>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</si>
  <si>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</si>
  <si>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</si>
  <si>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</si>
  <si>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</si>
  <si>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</si>
  <si>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</si>
  <si>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</si>
  <si>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</si>
  <si>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</si>
  <si>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</si>
  <si>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</si>
  <si>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</si>
  <si>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</si>
  <si>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</si>
  <si>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</si>
  <si>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</si>
  <si>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</si>
  <si>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</si>
  <si>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</si>
  <si>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</si>
  <si>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</si>
  <si>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</si>
  <si>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</si>
  <si>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</si>
  <si>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</si>
  <si>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</si>
  <si>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</si>
  <si>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</si>
  <si>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</si>
  <si>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</si>
  <si>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</si>
  <si>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</si>
  <si>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</si>
  <si>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</si>
  <si>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</si>
  <si>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</si>
  <si>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</si>
  <si>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</si>
  <si>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</si>
  <si>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</si>
  <si>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</si>
  <si>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</si>
  <si>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</si>
  <si>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</si>
  <si>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</si>
  <si>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</si>
  <si>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</si>
  <si>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</si>
  <si>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</si>
  <si>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</si>
  <si>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</si>
  <si>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</si>
  <si>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</si>
  <si>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</si>
  <si>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</si>
  <si>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</si>
  <si>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</si>
  <si>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</si>
  <si>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</si>
  <si>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</si>
  <si>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</si>
  <si>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</si>
  <si>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</si>
  <si>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</si>
  <si>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</si>
  <si>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</si>
  <si>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</si>
  <si>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</si>
  <si>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</si>
  <si>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</si>
  <si>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</si>
  <si>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</si>
  <si>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</si>
  <si>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</si>
  <si>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</si>
  <si>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</si>
  <si>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</si>
  <si>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</si>
  <si>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</si>
  <si>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</si>
  <si>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</si>
  <si>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</si>
  <si>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</si>
  <si>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</si>
  <si>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</si>
  <si>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</si>
  <si>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</si>
  <si>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</si>
  <si>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</si>
  <si>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</si>
  <si>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</si>
  <si>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</si>
  <si>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</si>
  <si>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</si>
  <si>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</si>
  <si>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</si>
  <si>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</si>
  <si>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</si>
  <si>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</si>
  <si>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</si>
  <si>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</si>
  <si>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</si>
  <si>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</si>
  <si>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</si>
  <si>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</si>
  <si>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</si>
  <si>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</si>
  <si>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</si>
  <si>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</si>
  <si>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</si>
  <si>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</si>
  <si>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</si>
  <si>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</si>
  <si>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</si>
  <si>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</si>
  <si>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</si>
  <si>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</si>
  <si>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</si>
  <si>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</si>
  <si>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</si>
  <si>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</si>
  <si>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</si>
  <si>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</si>
  <si>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</si>
  <si>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</si>
  <si>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</si>
  <si>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</si>
  <si>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</si>
  <si>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</si>
  <si>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</si>
  <si>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</si>
  <si>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</si>
  <si>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</si>
  <si>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</si>
  <si>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</si>
  <si>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</si>
  <si>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</si>
  <si>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</si>
  <si>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</si>
  <si>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</si>
  <si>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</si>
  <si>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</si>
  <si>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</si>
  <si>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</si>
  <si>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</si>
  <si>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</si>
  <si>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</si>
  <si>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</si>
  <si>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</si>
  <si>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</si>
  <si>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</si>
  <si>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</si>
  <si>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</si>
  <si>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</si>
  <si>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</si>
  <si>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</si>
  <si>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</si>
  <si>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</si>
  <si>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</si>
  <si>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</si>
  <si>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</si>
  <si>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</si>
  <si>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</si>
  <si>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</si>
  <si>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</si>
  <si>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</si>
  <si>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</si>
  <si>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</si>
  <si>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</si>
  <si>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</si>
  <si>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</si>
  <si>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</si>
  <si>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</si>
  <si>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</si>
  <si>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</si>
  <si>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</si>
  <si>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</si>
  <si>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</si>
  <si>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</si>
  <si>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</si>
  <si>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</si>
  <si>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</si>
  <si>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</si>
  <si>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</si>
  <si>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</si>
  <si>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</si>
  <si>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</si>
  <si>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</si>
  <si>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</si>
  <si>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</si>
  <si>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</si>
  <si>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</si>
  <si>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</si>
  <si>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</si>
  <si>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</si>
  <si>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</si>
  <si>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</si>
  <si>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</si>
  <si>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</si>
  <si>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</si>
  <si>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</si>
  <si>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</si>
  <si>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</si>
  <si>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</si>
  <si>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</si>
  <si>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</si>
  <si>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</si>
  <si>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</si>
  <si>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</si>
  <si>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</si>
  <si>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</si>
  <si>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</si>
  <si>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</si>
  <si>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</si>
  <si>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</si>
  <si>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</si>
  <si>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</si>
  <si>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</si>
  <si>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</si>
  <si>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</si>
  <si>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</si>
  <si>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</si>
  <si>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</si>
  <si>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</si>
  <si>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</si>
  <si>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</si>
  <si>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</si>
  <si>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</si>
  <si>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</si>
  <si>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</si>
  <si>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</si>
  <si>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</si>
  <si>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</si>
  <si>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</si>
  <si>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</si>
  <si>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</si>
  <si>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</si>
  <si>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</si>
  <si>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</si>
  <si>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</si>
  <si>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</si>
  <si>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</si>
  <si>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</si>
  <si>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</si>
  <si>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</si>
  <si>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</si>
  <si>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</si>
  <si>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</si>
  <si>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</si>
  <si>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</si>
  <si>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</si>
  <si>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</si>
  <si>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</si>
  <si>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</si>
  <si>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</si>
  <si>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</si>
  <si>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</si>
  <si>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</si>
  <si>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</si>
  <si>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</si>
  <si>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</si>
  <si>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</si>
  <si>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</si>
  <si>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</si>
  <si>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</si>
  <si>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</si>
  <si>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</si>
  <si>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</si>
  <si>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</si>
  <si>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</si>
  <si>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</si>
  <si>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</si>
  <si>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</si>
  <si>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</si>
  <si>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</si>
  <si>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</si>
  <si>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</si>
  <si>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</si>
  <si>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</si>
  <si>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</si>
  <si>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</si>
  <si>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</si>
  <si>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</si>
  <si>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</si>
  <si>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</si>
  <si>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</si>
  <si>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</si>
  <si>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</si>
  <si>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</si>
  <si>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</si>
  <si>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</si>
  <si>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</si>
  <si>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</si>
  <si>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</si>
  <si>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</si>
  <si>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</si>
  <si>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</si>
  <si>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</si>
  <si>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</si>
  <si>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</si>
  <si>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</si>
  <si>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</si>
  <si>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</si>
  <si>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</si>
  <si>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</si>
  <si>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</si>
  <si>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</si>
  <si>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</si>
  <si>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</si>
  <si>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</si>
  <si>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</si>
  <si>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</si>
  <si>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</si>
  <si>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</si>
  <si>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</si>
  <si>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</si>
  <si>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</si>
  <si>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</si>
  <si>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</si>
  <si>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</si>
  <si>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</si>
  <si>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</si>
  <si>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</si>
  <si>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</si>
  <si>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</si>
  <si>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</si>
  <si>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</si>
  <si>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</si>
  <si>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</si>
  <si>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</si>
  <si>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</si>
  <si>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</si>
  <si>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</si>
  <si>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</si>
  <si>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</si>
  <si>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</si>
  <si>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</si>
  <si>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</si>
  <si>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</si>
  <si>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</si>
  <si>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</si>
  <si>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</si>
  <si>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</si>
  <si>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</si>
  <si>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</si>
  <si>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</si>
  <si>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</si>
  <si>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</si>
  <si>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</si>
  <si>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</si>
  <si>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</si>
  <si>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</si>
  <si>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</si>
  <si>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</si>
  <si>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</si>
  <si>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</si>
  <si>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</si>
  <si>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</si>
  <si>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</si>
  <si>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</si>
  <si>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</si>
  <si>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</si>
  <si>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</si>
  <si>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</si>
  <si>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</si>
  <si>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</si>
  <si>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</si>
  <si>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</si>
  <si>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</si>
  <si>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</si>
  <si>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</si>
  <si>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</si>
  <si>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</si>
  <si>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</si>
  <si>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</si>
  <si>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</si>
  <si>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</si>
  <si>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</si>
  <si>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</si>
  <si>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</si>
  <si>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</si>
  <si>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</si>
  <si>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</si>
  <si>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</si>
  <si>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</si>
  <si>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</si>
  <si>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</si>
  <si>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</si>
  <si>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</si>
  <si>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</si>
  <si>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</si>
  <si>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</si>
  <si>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</si>
  <si>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</si>
  <si>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</si>
  <si>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</si>
  <si>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</si>
  <si>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</si>
  <si>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</si>
  <si>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</si>
  <si>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</si>
  <si>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</si>
  <si>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</si>
  <si>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</si>
  <si>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</si>
  <si>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</si>
  <si>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</si>
  <si>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</si>
  <si>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</si>
  <si>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</si>
  <si>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</si>
  <si>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</si>
  <si>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</si>
  <si>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</si>
  <si>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</si>
  <si>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</si>
  <si>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</si>
  <si>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</si>
  <si>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</si>
  <si>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</si>
  <si>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</si>
  <si>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</si>
  <si>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</si>
  <si>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</si>
  <si>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</si>
  <si>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</si>
  <si>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</si>
  <si>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</si>
  <si>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</si>
  <si>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</si>
  <si>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</si>
  <si>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</si>
  <si>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</si>
  <si>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</si>
  <si>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</si>
  <si>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</si>
  <si>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</si>
  <si>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</si>
  <si>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</si>
  <si>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</si>
  <si>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</si>
  <si>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</si>
  <si>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</si>
  <si>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</si>
  <si>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</si>
  <si>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</si>
  <si>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</si>
  <si>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</si>
  <si>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</si>
  <si>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</si>
  <si>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</si>
  <si>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</si>
  <si>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</si>
  <si>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</si>
  <si>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</si>
  <si>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</si>
  <si>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</si>
  <si>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</si>
  <si>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</si>
  <si>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</si>
  <si>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</si>
  <si>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</si>
  <si>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</si>
  <si>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</si>
  <si>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</si>
  <si>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</si>
  <si>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</si>
  <si>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</si>
  <si>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</si>
  <si>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</si>
  <si>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</si>
  <si>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</si>
  <si>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</si>
  <si>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</si>
  <si>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</si>
  <si>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</si>
  <si>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</si>
  <si>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</si>
  <si>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</si>
  <si>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</si>
  <si>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</si>
  <si>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</si>
  <si>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</si>
  <si>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</si>
  <si>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</si>
  <si>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</si>
  <si>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</si>
  <si>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</si>
  <si>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</si>
  <si>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</si>
  <si>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</si>
  <si>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</si>
  <si>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</si>
  <si>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</si>
  <si>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</si>
  <si>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</si>
  <si>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</si>
  <si>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</si>
  <si>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</si>
  <si>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</si>
  <si>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</si>
  <si>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</si>
  <si>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</si>
  <si>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</si>
  <si>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</si>
  <si>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</si>
  <si>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</si>
  <si>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</si>
  <si>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</si>
  <si>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</si>
  <si>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</si>
  <si>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</si>
  <si>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</si>
  <si>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</si>
  <si>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</si>
  <si>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</si>
  <si>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</si>
  <si>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</si>
  <si>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</si>
  <si>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</si>
  <si>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</si>
  <si>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</si>
  <si>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</si>
  <si>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</si>
  <si>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</si>
  <si>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</si>
  <si>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</si>
  <si>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</si>
  <si>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</si>
  <si>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</si>
  <si>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</si>
  <si>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</si>
  <si>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</si>
  <si>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</si>
  <si>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</si>
  <si>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</si>
  <si>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</si>
  <si>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</si>
  <si>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</si>
  <si>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</si>
  <si>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</si>
  <si>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</si>
  <si>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</si>
  <si>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</si>
  <si>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</si>
  <si>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</si>
  <si>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</si>
  <si>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</si>
  <si>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</si>
  <si>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</si>
  <si>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</si>
  <si>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</si>
  <si>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</si>
  <si>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</si>
  <si>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</si>
  <si>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</si>
  <si>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</si>
  <si>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</si>
  <si>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</si>
  <si>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</si>
  <si>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</si>
  <si>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</si>
  <si>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</si>
  <si>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</si>
  <si>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</si>
  <si>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</si>
  <si>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</si>
  <si>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</si>
  <si>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</si>
  <si>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</si>
  <si>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</si>
  <si>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</si>
  <si>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</si>
  <si>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</si>
  <si>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</si>
  <si>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</si>
  <si>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</si>
  <si>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</si>
  <si>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</si>
  <si>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</si>
  <si>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</si>
  <si>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</si>
  <si>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</si>
  <si>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</si>
  <si>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</si>
  <si>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</si>
  <si>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</si>
  <si>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</si>
  <si>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</si>
  <si>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</si>
  <si>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</si>
  <si>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</si>
  <si>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</si>
  <si>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</si>
  <si>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</si>
  <si>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</si>
  <si>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</si>
  <si>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</si>
  <si>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</si>
  <si>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</si>
  <si>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</si>
  <si>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</si>
  <si>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</si>
  <si>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</si>
  <si>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</si>
  <si>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</si>
  <si>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</si>
  <si>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</si>
  <si>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</si>
  <si>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</si>
  <si>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</si>
  <si>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</si>
  <si>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</si>
  <si>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</si>
  <si>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</si>
  <si>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</si>
  <si>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</si>
  <si>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</si>
  <si>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</si>
  <si>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</si>
  <si>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</si>
  <si>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</si>
  <si>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</si>
  <si>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</si>
  <si>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</si>
  <si>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</si>
  <si>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</si>
  <si>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</si>
  <si>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</si>
  <si>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</si>
  <si>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</si>
  <si>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</si>
  <si>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</si>
  <si>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</si>
  <si>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</si>
  <si>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</si>
  <si>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</si>
  <si>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</si>
  <si>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</si>
  <si>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</si>
  <si>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</si>
  <si>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</si>
  <si>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</si>
  <si>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</si>
  <si>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</si>
  <si>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</si>
  <si>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</si>
  <si>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</si>
  <si>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</si>
  <si>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</si>
  <si>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</si>
  <si>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</si>
  <si>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</si>
  <si>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</si>
  <si>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</si>
  <si>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</si>
  <si>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</si>
  <si>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</si>
  <si>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</si>
  <si>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</si>
  <si>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</si>
  <si>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</si>
  <si>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</si>
  <si>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</si>
  <si>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</si>
  <si>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</si>
  <si>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</si>
  <si>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</si>
  <si>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</si>
  <si>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</si>
  <si>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</si>
  <si>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</si>
  <si>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</si>
  <si>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</si>
  <si>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</si>
  <si>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</si>
  <si>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</si>
  <si>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</si>
  <si>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</si>
  <si>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</si>
  <si>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</si>
  <si>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</si>
  <si>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</si>
  <si>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</si>
  <si>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</si>
  <si>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</si>
  <si>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</si>
  <si>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</si>
  <si>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</si>
  <si>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</si>
  <si>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</si>
  <si>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</si>
  <si>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</si>
  <si>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</si>
  <si>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</si>
  <si>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</si>
  <si>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</si>
  <si>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</si>
  <si>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</si>
  <si>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</si>
  <si>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</si>
  <si>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</si>
  <si>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</si>
  <si>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</si>
  <si>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</si>
  <si>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</si>
  <si>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</si>
  <si>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</si>
  <si>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</si>
  <si>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</si>
  <si>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</si>
  <si>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</si>
  <si>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</si>
  <si>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</si>
  <si>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</si>
  <si>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</si>
  <si>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</si>
  <si>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</si>
  <si>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</si>
  <si>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</si>
  <si>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</si>
  <si>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</si>
  <si>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</si>
  <si>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</si>
  <si>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</si>
  <si>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</si>
  <si>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</si>
  <si>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</si>
  <si>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</si>
  <si>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</si>
  <si>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</si>
  <si>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</si>
  <si>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</si>
  <si>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</si>
  <si>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</si>
  <si>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</si>
  <si>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</si>
  <si>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</si>
  <si>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</si>
  <si>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</si>
  <si>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</si>
  <si>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</si>
  <si>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</si>
  <si>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</si>
  <si>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</si>
  <si>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</si>
  <si>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</si>
  <si>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</si>
  <si>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</si>
  <si>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</si>
  <si>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</si>
  <si>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</si>
  <si>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</si>
  <si>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</si>
  <si>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</si>
  <si>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</si>
  <si>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</si>
  <si>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</si>
  <si>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</si>
  <si>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</si>
  <si>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</si>
  <si>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</si>
  <si>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</si>
  <si>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</si>
  <si>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</si>
  <si>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</si>
  <si>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</si>
  <si>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</si>
  <si>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</si>
  <si>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</si>
  <si>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</si>
  <si>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</si>
  <si>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</si>
  <si>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</si>
  <si>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</si>
  <si>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</si>
  <si>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</si>
  <si>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</si>
  <si>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</si>
  <si>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</si>
  <si>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</si>
  <si>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</si>
  <si>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</si>
  <si>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</si>
  <si>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</si>
  <si>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</si>
  <si>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</si>
  <si>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</si>
  <si>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</si>
  <si>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</si>
  <si>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</si>
  <si>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</si>
  <si>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</si>
  <si>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</si>
  <si>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</si>
  <si>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</si>
  <si>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</si>
  <si>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</si>
  <si>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</si>
  <si>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</si>
  <si>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</si>
  <si>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</si>
  <si>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</si>
  <si>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</si>
  <si>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</si>
  <si>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</si>
  <si>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</si>
  <si>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</si>
  <si>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</si>
  <si>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</si>
  <si>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</si>
  <si>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</si>
  <si>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</si>
  <si>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</si>
  <si>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</si>
  <si>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</si>
  <si>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</si>
  <si>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</si>
  <si>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</si>
  <si>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</si>
  <si>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</si>
  <si>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</si>
  <si>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</si>
  <si>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</si>
  <si>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</si>
  <si>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</si>
  <si>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</si>
  <si>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</si>
  <si>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</si>
  <si>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</si>
  <si>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</si>
  <si>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</si>
  <si>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</si>
  <si>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</si>
  <si>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</si>
  <si>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</si>
  <si>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</si>
  <si>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</si>
  <si>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</si>
  <si>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</si>
  <si>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</si>
  <si>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</si>
  <si>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</si>
  <si>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</si>
  <si>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</si>
  <si>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</si>
  <si>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</si>
  <si>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</si>
  <si>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</si>
  <si>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</si>
  <si>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</si>
  <si>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</si>
  <si>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</si>
  <si>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</si>
  <si>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</si>
  <si>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</si>
  <si>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</si>
  <si>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</si>
  <si>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</si>
  <si>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</si>
  <si>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</si>
  <si>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</si>
  <si>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</si>
  <si>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</si>
  <si>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</si>
  <si>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</si>
  <si>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</si>
  <si>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</si>
  <si>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</si>
  <si>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</si>
  <si>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</si>
  <si>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</si>
  <si>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</si>
  <si>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</si>
  <si>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</si>
  <si>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</si>
  <si>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</si>
  <si>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</si>
  <si>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</si>
  <si>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</si>
  <si>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</si>
  <si>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</si>
  <si>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</si>
  <si>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</si>
  <si>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</si>
  <si>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</si>
  <si>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</si>
  <si>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</si>
  <si>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</si>
  <si>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</si>
  <si>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</si>
  <si>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</si>
  <si>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</si>
  <si>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</si>
  <si>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</si>
  <si>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</si>
  <si>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</si>
  <si>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</si>
  <si>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</si>
  <si>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</si>
  <si>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</si>
  <si>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</si>
  <si>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</si>
  <si>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</si>
  <si>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</si>
  <si>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</si>
  <si>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</si>
  <si>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</si>
  <si>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</si>
  <si>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</si>
  <si>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</si>
  <si>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</si>
  <si>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</si>
  <si>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</si>
  <si>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</si>
  <si>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</si>
  <si>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</si>
  <si>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</si>
  <si>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</si>
  <si>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</si>
  <si>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</si>
  <si>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</si>
  <si>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</si>
  <si>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</si>
  <si>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</si>
  <si>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</si>
  <si>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</si>
  <si>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</si>
  <si>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</si>
  <si>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</si>
  <si>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</si>
  <si>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</si>
  <si>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</si>
  <si>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</si>
  <si>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</si>
  <si>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</si>
  <si>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</si>
  <si>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</si>
  <si>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</si>
  <si>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</si>
  <si>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</si>
  <si>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</si>
  <si>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</si>
  <si>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</si>
  <si>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</si>
  <si>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</si>
  <si>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</si>
  <si>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</si>
  <si>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</si>
  <si>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</si>
  <si>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</si>
  <si>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</si>
  <si>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</si>
  <si>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</si>
  <si>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</si>
  <si>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</si>
  <si>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</si>
  <si>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</si>
  <si>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</si>
  <si>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</si>
  <si>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</si>
  <si>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</si>
  <si>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</si>
  <si>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</si>
  <si>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</si>
  <si>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</si>
  <si>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</si>
  <si>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</si>
  <si>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</si>
  <si>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</si>
  <si>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</si>
  <si>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</si>
  <si>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</si>
  <si>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</si>
  <si>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</si>
  <si>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</si>
  <si>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</si>
  <si>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</si>
  <si>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</si>
  <si>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</si>
  <si>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</si>
  <si>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</si>
  <si>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</si>
  <si>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</si>
  <si>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</si>
  <si>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</si>
  <si>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</si>
  <si>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</si>
  <si>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</si>
  <si>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</si>
  <si>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</si>
  <si>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</si>
  <si>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</si>
  <si>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</si>
  <si>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</si>
  <si>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</si>
  <si>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</si>
  <si>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</si>
  <si>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</si>
  <si>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</si>
  <si>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</si>
  <si>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</si>
  <si>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</si>
  <si>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</si>
  <si>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</si>
  <si>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</si>
  <si>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</si>
  <si>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</si>
  <si>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</si>
  <si>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</si>
  <si>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</si>
  <si>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</si>
  <si>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</si>
  <si>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</si>
  <si>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</si>
  <si>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</si>
  <si>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</si>
  <si>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</si>
  <si>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</si>
  <si>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</si>
  <si>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</si>
  <si>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</si>
  <si>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</si>
  <si>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</si>
  <si>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</si>
  <si>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</si>
  <si>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</si>
  <si>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</si>
  <si>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</si>
  <si>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</si>
  <si>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</si>
  <si>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</si>
  <si>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</si>
  <si>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</si>
  <si>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</si>
  <si>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</si>
  <si>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</si>
  <si>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</si>
  <si>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</si>
  <si>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</si>
  <si>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</si>
  <si>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</si>
  <si>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</si>
  <si>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</si>
  <si>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</si>
  <si>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</si>
  <si>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</si>
  <si>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</si>
  <si>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</si>
  <si>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</si>
  <si>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</si>
  <si>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</si>
  <si>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</si>
  <si>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</si>
  <si>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</si>
  <si>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</si>
  <si>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</si>
  <si>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</si>
  <si>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</si>
  <si>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</si>
  <si>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</si>
  <si>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</si>
  <si>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</si>
  <si>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</si>
  <si>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</si>
  <si>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</si>
  <si>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</si>
  <si>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</si>
  <si>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</si>
  <si>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</si>
  <si>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</si>
  <si>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</si>
  <si>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</si>
  <si>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</si>
  <si>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</si>
  <si>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</si>
  <si>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</si>
  <si>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</si>
  <si>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</si>
  <si>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</si>
  <si>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</si>
  <si>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</si>
  <si>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</si>
  <si>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</si>
  <si>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</si>
  <si>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</si>
  <si>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</si>
  <si>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</si>
  <si>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</si>
  <si>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</si>
  <si>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</si>
  <si>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</si>
  <si>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</si>
  <si>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</si>
  <si>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</si>
  <si>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</si>
  <si>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</si>
  <si>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</si>
  <si>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</si>
  <si>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</si>
  <si>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</si>
  <si>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</si>
  <si>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</si>
  <si>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</si>
  <si>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</si>
  <si>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</si>
  <si>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</si>
  <si>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</si>
  <si>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</si>
  <si>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</si>
  <si>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</si>
  <si>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</si>
  <si>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</si>
  <si>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</si>
  <si>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</si>
  <si>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</si>
  <si>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</si>
  <si>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</si>
  <si>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</si>
  <si>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</si>
  <si>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</si>
  <si>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</si>
  <si>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</si>
  <si>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</si>
  <si>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</si>
  <si>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</si>
  <si>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</si>
  <si>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</si>
  <si>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</si>
  <si>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</si>
  <si>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</si>
  <si>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</si>
  <si>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</si>
  <si>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</si>
  <si>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</si>
  <si>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</si>
  <si>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</si>
  <si>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</si>
  <si>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</si>
  <si>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</si>
  <si>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</si>
  <si>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</si>
  <si>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</si>
  <si>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</si>
  <si>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</si>
  <si>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</si>
  <si>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</si>
  <si>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</si>
  <si>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</si>
  <si>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</si>
  <si>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</si>
  <si>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</si>
  <si>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</si>
  <si>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</si>
  <si>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</si>
  <si>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</si>
  <si>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</si>
  <si>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</si>
  <si>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</si>
  <si>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</si>
  <si>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</si>
  <si>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</si>
  <si>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</si>
  <si>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</si>
  <si>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</si>
  <si>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</si>
  <si>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</si>
  <si>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</si>
  <si>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</si>
  <si>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</si>
  <si>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</si>
  <si>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</si>
  <si>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</si>
  <si>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</si>
  <si>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</si>
  <si>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</si>
  <si>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</si>
  <si>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</si>
  <si>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</si>
  <si>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</si>
  <si>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</si>
  <si>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</si>
  <si>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</si>
  <si>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</si>
  <si>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</si>
  <si>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</si>
  <si>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</si>
  <si>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</si>
  <si>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</si>
  <si>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</si>
  <si>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</si>
  <si>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</si>
  <si>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</si>
  <si>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</si>
  <si>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</si>
  <si>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</si>
  <si>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</si>
  <si>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</si>
  <si>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</si>
  <si>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</si>
  <si>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</si>
  <si>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</si>
  <si>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</si>
  <si>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</si>
  <si>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</si>
  <si>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</si>
  <si>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</si>
  <si>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</si>
  <si>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</si>
  <si>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</si>
  <si>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</si>
  <si>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</si>
  <si>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</si>
  <si>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</si>
  <si>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</si>
  <si>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</si>
  <si>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</si>
  <si>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</si>
  <si>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</si>
  <si>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</si>
  <si>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</si>
  <si>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</si>
  <si>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</si>
  <si>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</si>
  <si>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</si>
  <si>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</si>
  <si>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</si>
  <si>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</si>
  <si>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</si>
  <si>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</si>
  <si>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</si>
  <si>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</si>
  <si>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</si>
  <si>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</si>
  <si>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</si>
  <si>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</si>
  <si>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</si>
  <si>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</si>
  <si>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</si>
  <si>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</si>
  <si>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</si>
  <si>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</si>
  <si>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</si>
  <si>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</si>
  <si>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</si>
  <si>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</si>
  <si>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</si>
  <si>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</si>
  <si>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</si>
  <si>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</si>
  <si>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</si>
  <si>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</si>
  <si>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</si>
  <si>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</si>
  <si>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</si>
  <si>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</si>
  <si>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</si>
  <si>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</si>
  <si>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</si>
  <si>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</si>
  <si>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</si>
  <si>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</si>
  <si>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</si>
  <si>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</si>
  <si>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</si>
  <si>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</si>
  <si>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</si>
  <si>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</si>
  <si>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</si>
  <si>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</si>
  <si>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</si>
  <si>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</si>
  <si>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</si>
  <si>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</si>
  <si>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</si>
  <si>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</si>
  <si>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</si>
  <si>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</si>
  <si>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</si>
  <si>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</si>
  <si>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</si>
  <si>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</si>
  <si>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</si>
  <si>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</si>
  <si>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</si>
  <si>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</si>
  <si>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</si>
  <si>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</si>
  <si>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</si>
  <si>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</si>
  <si>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</si>
  <si>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</si>
  <si>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</si>
  <si>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</si>
  <si>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</si>
  <si>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</si>
  <si>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</si>
  <si>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</si>
  <si>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</si>
  <si>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</si>
  <si>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</si>
  <si>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</si>
  <si>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</si>
  <si>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</si>
  <si>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</si>
  <si>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</si>
  <si>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</si>
  <si>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</si>
  <si>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</si>
  <si>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</si>
  <si>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</si>
  <si>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</si>
  <si>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</si>
  <si>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</si>
  <si>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</si>
  <si>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</si>
  <si>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</si>
  <si>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</si>
  <si>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</si>
  <si>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</si>
  <si>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</si>
  <si>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</si>
  <si>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</si>
  <si>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</si>
  <si>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</si>
  <si>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</si>
  <si>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</si>
  <si>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</si>
  <si>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</si>
  <si>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</si>
  <si>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</si>
  <si>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</si>
  <si>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</si>
  <si>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</si>
  <si>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</si>
  <si>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</si>
  <si>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</si>
  <si>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</si>
  <si>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</si>
  <si>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</si>
  <si>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</si>
  <si>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</si>
  <si>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</si>
  <si>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</si>
  <si>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</si>
  <si>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</si>
  <si>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</si>
  <si>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</si>
  <si>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</si>
  <si>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</si>
  <si>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</si>
  <si>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</si>
  <si>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</si>
  <si>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</si>
  <si>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</si>
  <si>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</si>
  <si>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</si>
  <si>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</si>
  <si>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</si>
  <si>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</si>
  <si>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</si>
  <si>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</si>
  <si>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</si>
  <si>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</si>
  <si>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</si>
  <si>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</si>
  <si>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</si>
  <si>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</si>
  <si>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</si>
  <si>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</si>
  <si>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</si>
  <si>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</si>
  <si>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</si>
  <si>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</si>
  <si>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</si>
  <si>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</si>
  <si>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</si>
  <si>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</si>
  <si>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</si>
  <si>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</si>
  <si>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</si>
  <si>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</si>
  <si>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</si>
  <si>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</si>
  <si>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</si>
  <si>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</si>
  <si>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</si>
  <si>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</si>
  <si>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</si>
  <si>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</si>
  <si>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</si>
  <si>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</si>
  <si>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</si>
  <si>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</si>
  <si>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</si>
  <si>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</si>
  <si>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</si>
  <si>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</si>
  <si>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</si>
  <si>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</si>
  <si>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</si>
  <si>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</si>
  <si>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</si>
  <si>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</si>
  <si>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</si>
  <si>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</si>
  <si>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</si>
  <si>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</si>
  <si>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</si>
  <si>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</si>
  <si>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</si>
  <si>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</si>
  <si>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</si>
  <si>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</si>
  <si>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</si>
  <si>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</si>
  <si>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</si>
  <si>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</si>
  <si>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</si>
  <si>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</si>
  <si>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</si>
  <si>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</si>
  <si>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</si>
  <si>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</si>
  <si>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</si>
  <si>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</si>
  <si>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</si>
  <si>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</si>
  <si>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</si>
  <si>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</si>
  <si>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</si>
  <si>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</si>
  <si>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</si>
  <si>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</si>
  <si>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</si>
  <si>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</si>
  <si>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</si>
  <si>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</si>
  <si>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</si>
  <si>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</si>
  <si>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</si>
  <si>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</si>
  <si>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</si>
  <si>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</si>
  <si>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</si>
  <si>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</si>
  <si>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</si>
  <si>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</si>
  <si>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</si>
  <si>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</si>
  <si>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</si>
  <si>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</si>
  <si>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</si>
  <si>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</si>
  <si>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</si>
  <si>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</si>
  <si>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</si>
  <si>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</si>
  <si>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</si>
  <si>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</si>
  <si>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</si>
  <si>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</si>
  <si>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</si>
  <si>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</si>
  <si>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</si>
  <si>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</si>
  <si>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</si>
  <si>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</si>
  <si>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</si>
  <si>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</si>
  <si>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</si>
  <si>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</si>
  <si>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</si>
  <si>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</si>
  <si>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</si>
  <si>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</si>
  <si>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</si>
  <si>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</si>
  <si>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</si>
  <si>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</si>
  <si>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</si>
  <si>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</si>
  <si>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</si>
  <si>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</si>
  <si>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</si>
  <si>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</si>
  <si>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</si>
  <si>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</si>
  <si>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</si>
  <si>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</si>
  <si>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</si>
  <si>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</si>
  <si>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</si>
  <si>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</si>
  <si>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</si>
  <si>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</si>
  <si>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</si>
  <si>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</si>
  <si>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</si>
  <si>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</si>
  <si>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</si>
  <si>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</si>
  <si>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</si>
  <si>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</si>
  <si>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</si>
  <si>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</si>
  <si>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</si>
  <si>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</si>
  <si>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</si>
  <si>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</si>
  <si>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</si>
  <si>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</si>
  <si>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</si>
  <si>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</si>
  <si>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</si>
  <si>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</si>
  <si>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</si>
  <si>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</si>
  <si>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</si>
  <si>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</si>
  <si>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</si>
  <si>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</si>
  <si>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</si>
  <si>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</si>
  <si>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</si>
  <si>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</si>
  <si>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</si>
  <si>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</si>
  <si>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</si>
  <si>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</si>
  <si>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</si>
  <si>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</si>
  <si>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</si>
  <si>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</si>
  <si>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</si>
  <si>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</si>
  <si>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</si>
  <si>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</si>
  <si>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</si>
  <si>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</si>
  <si>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</si>
  <si>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</si>
  <si>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</si>
  <si>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</si>
  <si>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</si>
  <si>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</si>
  <si>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</si>
  <si>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</si>
  <si>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</si>
  <si>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</si>
  <si>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</si>
  <si>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</si>
  <si>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</si>
  <si>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</si>
  <si>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</si>
  <si>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</si>
  <si>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</si>
  <si>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</si>
  <si>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</si>
  <si>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</si>
  <si>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</si>
  <si>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</si>
  <si>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</si>
  <si>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</si>
  <si>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</si>
  <si>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</si>
  <si>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</si>
  <si>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</si>
  <si>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</si>
  <si>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</si>
  <si>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</si>
  <si>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</si>
  <si>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</si>
  <si>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</si>
  <si>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</si>
  <si>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</si>
  <si>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</si>
  <si>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</si>
  <si>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</si>
  <si>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</si>
  <si>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</si>
  <si>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</si>
  <si>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</si>
  <si>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</si>
  <si>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</si>
  <si>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</si>
  <si>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</si>
  <si>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</si>
  <si>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</si>
  <si>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</si>
  <si>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</si>
  <si>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</si>
  <si>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</si>
  <si>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</si>
  <si>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</si>
  <si>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</si>
  <si>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</si>
  <si>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</si>
  <si>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</si>
  <si>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</si>
  <si>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</si>
  <si>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</si>
  <si>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</si>
  <si>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</si>
  <si>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</si>
  <si>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</si>
  <si>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</si>
  <si>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</si>
  <si>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</si>
  <si>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</si>
  <si>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</si>
  <si>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</si>
  <si>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</si>
  <si>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</si>
  <si>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</si>
  <si>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</si>
  <si>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</si>
  <si>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</si>
  <si>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</si>
  <si>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</si>
  <si>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</si>
  <si>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</si>
  <si>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</si>
  <si>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</si>
  <si>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</si>
  <si>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</si>
  <si>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</si>
  <si>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</si>
  <si>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</si>
  <si>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</si>
  <si>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</si>
  <si>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</si>
  <si>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</si>
  <si>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</si>
  <si>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</si>
  <si>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</si>
  <si>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</si>
  <si>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</si>
  <si>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</si>
  <si>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</si>
  <si>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</si>
  <si>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</si>
  <si>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</si>
  <si>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</si>
  <si>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</si>
  <si>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</si>
  <si>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</si>
  <si>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</si>
  <si>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</si>
  <si>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</si>
  <si>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</si>
  <si>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</si>
  <si>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</si>
  <si>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</si>
  <si>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</si>
  <si>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</si>
  <si>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</si>
  <si>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</si>
  <si>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</si>
  <si>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</si>
  <si>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</si>
  <si>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</si>
  <si>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</si>
  <si>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</si>
  <si>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</si>
  <si>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</si>
  <si>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</si>
  <si>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</si>
  <si>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</si>
  <si>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</si>
  <si>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</si>
  <si>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</si>
  <si>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</si>
  <si>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</si>
  <si>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</si>
  <si>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</si>
  <si>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</si>
  <si>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</si>
  <si>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</si>
  <si>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</si>
  <si>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</si>
  <si>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</si>
  <si>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</si>
  <si>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</si>
  <si>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</si>
  <si>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</si>
  <si>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</si>
  <si>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</si>
  <si>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</si>
  <si>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</si>
  <si>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</si>
  <si>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</si>
  <si>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</si>
  <si>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</si>
  <si>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</si>
  <si>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</si>
  <si>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</si>
  <si>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</si>
  <si>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</si>
  <si>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</si>
  <si>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</si>
  <si>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</si>
  <si>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</si>
  <si>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</si>
  <si>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</si>
  <si>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</si>
  <si>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</si>
  <si>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</si>
  <si>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</si>
  <si>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</si>
  <si>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</si>
  <si>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</si>
  <si>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</si>
  <si>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</si>
  <si>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</si>
  <si>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</si>
  <si>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</si>
  <si>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</si>
  <si>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</si>
  <si>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</si>
  <si>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</si>
  <si>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</si>
  <si>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</si>
  <si>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</si>
  <si>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</si>
  <si>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</si>
  <si>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</si>
  <si>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</si>
  <si>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</si>
  <si>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</si>
  <si>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</si>
  <si>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</si>
  <si>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</si>
  <si>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</si>
  <si>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</si>
  <si>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</si>
  <si>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</si>
  <si>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</si>
  <si>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</si>
  <si>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</si>
  <si>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</si>
  <si>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</si>
  <si>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</si>
  <si>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</si>
  <si>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</si>
  <si>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</si>
  <si>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</si>
  <si>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</si>
  <si>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</si>
  <si>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</si>
  <si>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</si>
  <si>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</si>
  <si>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</si>
  <si>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</si>
  <si>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</si>
  <si>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</si>
  <si>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</si>
  <si>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</si>
  <si>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</si>
  <si>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</si>
  <si>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</si>
  <si>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</si>
  <si>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</si>
  <si>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</si>
  <si>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</si>
  <si>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</si>
  <si>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</si>
  <si>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</si>
  <si>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</si>
  <si>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</si>
  <si>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</si>
  <si>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</si>
  <si>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</si>
  <si>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</si>
  <si>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</si>
  <si>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</si>
  <si>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</si>
  <si>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</si>
  <si>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</si>
  <si>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</si>
  <si>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</si>
  <si>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</si>
  <si>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</si>
  <si>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</si>
  <si>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</si>
  <si>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</si>
  <si>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</si>
  <si>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</si>
  <si>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</si>
  <si>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</si>
  <si>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</si>
  <si>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</si>
  <si>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</si>
  <si>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</si>
  <si>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</si>
  <si>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</si>
  <si>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</si>
  <si>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</si>
  <si>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</si>
  <si>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</si>
  <si>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</si>
  <si>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</si>
  <si>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</si>
  <si>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</si>
  <si>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</si>
  <si>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</si>
  <si>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</si>
  <si>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</si>
  <si>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</si>
  <si>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</si>
  <si>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</si>
  <si>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</si>
  <si>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</si>
  <si>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</si>
  <si>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</si>
  <si>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</si>
  <si>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</si>
  <si>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</si>
  <si>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</si>
  <si>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</si>
  <si>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</si>
  <si>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</si>
  <si>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</si>
  <si>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</si>
  <si>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</si>
  <si>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</si>
  <si>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</si>
  <si>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</si>
  <si>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</si>
  <si>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</si>
  <si>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</si>
  <si>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</si>
  <si>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</si>
  <si>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</si>
  <si>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</si>
  <si>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</si>
  <si>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</si>
  <si>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</si>
  <si>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</si>
  <si>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</si>
  <si>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</si>
  <si>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</si>
  <si>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</si>
  <si>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</si>
  <si>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</si>
  <si>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</si>
  <si>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</si>
  <si>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</si>
  <si>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</si>
  <si>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</si>
  <si>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</si>
  <si>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</si>
  <si>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</si>
  <si>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</si>
  <si>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</si>
  <si>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</si>
  <si>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</si>
  <si>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</si>
  <si>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</si>
  <si>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</si>
  <si>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</si>
  <si>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</si>
  <si>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</si>
  <si>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</si>
  <si>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</si>
  <si>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</si>
  <si>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</si>
  <si>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</si>
  <si>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</si>
  <si>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</si>
  <si>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</si>
  <si>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</si>
  <si>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</si>
  <si>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</si>
  <si>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</si>
  <si>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</si>
  <si>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</si>
  <si>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</si>
  <si>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</si>
  <si>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</si>
  <si>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</si>
  <si>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</si>
  <si>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</si>
  <si>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</si>
  <si>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</si>
  <si>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</si>
  <si>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</si>
  <si>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</si>
  <si>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</si>
  <si>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</si>
  <si>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</si>
  <si>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</si>
  <si>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</si>
  <si>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</si>
  <si>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</si>
  <si>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</si>
  <si>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</si>
  <si>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</si>
  <si>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</si>
  <si>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</si>
  <si>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</si>
  <si>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</si>
  <si>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</si>
  <si>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</si>
  <si>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</si>
  <si>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</si>
  <si>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</si>
  <si>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</si>
  <si>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</si>
  <si>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</si>
  <si>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</si>
  <si>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</si>
  <si>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</si>
  <si>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</si>
  <si>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</si>
  <si>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</si>
  <si>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</si>
  <si>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</si>
  <si>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</si>
  <si>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</si>
  <si>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</si>
  <si>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</si>
  <si>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</si>
  <si>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</si>
  <si>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</si>
  <si>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</si>
  <si>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</si>
  <si>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</si>
  <si>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</si>
  <si>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</si>
  <si>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</si>
  <si>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</si>
  <si>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</si>
  <si>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</si>
  <si>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</si>
  <si>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</si>
  <si>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</si>
  <si>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</si>
  <si>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</si>
  <si>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</si>
  <si>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</si>
  <si>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</si>
  <si>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</si>
  <si>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</si>
  <si>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</si>
  <si>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</si>
  <si>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</si>
  <si>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</si>
  <si>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</si>
  <si>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</si>
  <si>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</si>
  <si>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</si>
  <si>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</si>
  <si>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</si>
  <si>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</si>
  <si>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</si>
  <si>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</si>
  <si>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</si>
  <si>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</si>
  <si>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</si>
  <si>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</si>
  <si>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</si>
  <si>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</si>
  <si>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</si>
  <si>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</si>
  <si>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</si>
  <si>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</si>
  <si>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</si>
  <si>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</si>
  <si>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</si>
  <si>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</si>
  <si>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</si>
  <si>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</si>
  <si>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</si>
  <si>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</si>
  <si>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</si>
  <si>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</si>
  <si>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</si>
  <si>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</si>
  <si>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</si>
  <si>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</si>
  <si>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</si>
  <si>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</si>
  <si>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</si>
  <si>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</si>
  <si>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</si>
  <si>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</si>
  <si>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</si>
  <si>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</si>
  <si>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</si>
  <si>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</si>
  <si>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</si>
  <si>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</si>
  <si>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</si>
  <si>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</si>
  <si>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</si>
  <si>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</si>
  <si>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</si>
  <si>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</si>
  <si>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</si>
  <si>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</si>
  <si>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</si>
  <si>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</si>
  <si>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</si>
  <si>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</si>
  <si>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</si>
  <si>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</si>
  <si>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</si>
  <si>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</si>
  <si>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</si>
  <si>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</si>
  <si>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</si>
  <si>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</si>
  <si>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</si>
  <si>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</si>
  <si>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</si>
  <si>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</si>
  <si>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</si>
  <si>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</si>
  <si>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</si>
  <si>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</si>
  <si>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</si>
  <si>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</si>
  <si>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</si>
  <si>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</si>
  <si>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</si>
  <si>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</si>
  <si>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</si>
  <si>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</si>
  <si>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</si>
  <si>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</si>
  <si>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</si>
  <si>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</si>
  <si>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</si>
  <si>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</si>
  <si>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</si>
  <si>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</si>
  <si>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</si>
  <si>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</si>
  <si>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</si>
  <si>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</si>
  <si>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</si>
  <si>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</si>
  <si>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</si>
  <si>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</si>
  <si>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</si>
  <si>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</si>
  <si>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</si>
  <si>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</si>
  <si>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</si>
  <si>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</si>
  <si>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</si>
  <si>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</si>
  <si>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</si>
  <si>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</si>
  <si>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</si>
  <si>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</si>
  <si>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</si>
  <si>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</si>
  <si>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</si>
  <si>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</si>
  <si>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</si>
  <si>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</si>
  <si>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</si>
  <si>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</si>
  <si>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</si>
  <si>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</si>
  <si>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</si>
  <si>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</si>
  <si>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</si>
  <si>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</si>
  <si>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</si>
  <si>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</si>
  <si>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</si>
  <si>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</si>
  <si>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</si>
  <si>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</si>
  <si>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</si>
  <si>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</si>
  <si>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</si>
  <si>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</si>
  <si>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</si>
  <si>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</si>
  <si>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</si>
  <si>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</si>
  <si>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</si>
  <si>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</si>
  <si>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</si>
  <si>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</si>
  <si>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</si>
  <si>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</si>
  <si>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</si>
  <si>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</si>
  <si>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</si>
  <si>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</si>
  <si>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</si>
  <si>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</si>
  <si>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</si>
  <si>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</si>
  <si>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</si>
  <si>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</si>
  <si>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</si>
  <si>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</si>
  <si>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</si>
  <si>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</si>
  <si>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</si>
  <si>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</si>
  <si>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</si>
  <si>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</si>
  <si>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</si>
  <si>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</si>
  <si>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</si>
  <si>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</si>
  <si>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</si>
  <si>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</si>
  <si>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</si>
  <si>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</si>
  <si>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</si>
  <si>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</si>
  <si>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</si>
  <si>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</si>
  <si>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</si>
  <si>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</si>
  <si>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</si>
  <si>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</si>
  <si>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</si>
  <si>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</si>
  <si>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</si>
  <si>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</si>
  <si>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</si>
  <si>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</si>
  <si>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</si>
  <si>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</si>
  <si>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</si>
  <si>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</si>
  <si>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</si>
  <si>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</si>
  <si>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</si>
  <si>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</si>
  <si>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</si>
  <si>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</si>
  <si>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</si>
  <si>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</si>
  <si>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</si>
  <si>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</si>
  <si>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</si>
  <si>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</si>
  <si>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</si>
  <si>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</si>
  <si>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</si>
  <si>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</si>
  <si>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</si>
  <si>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</si>
  <si>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</si>
  <si>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</si>
  <si>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</si>
  <si>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</si>
  <si>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</si>
  <si>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</si>
  <si>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</si>
  <si>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</si>
  <si>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</si>
  <si>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</si>
  <si>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</si>
  <si>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</si>
  <si>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</si>
  <si>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</si>
  <si>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</si>
  <si>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</si>
  <si>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</si>
  <si>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</si>
  <si>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</si>
  <si>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</si>
  <si>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</si>
  <si>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</si>
  <si>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</si>
  <si>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</si>
  <si>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</si>
  <si>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</si>
  <si>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</si>
  <si>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</si>
  <si>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</si>
  <si>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</si>
  <si>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</si>
  <si>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</si>
  <si>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</si>
  <si>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</si>
  <si>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</si>
  <si>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</si>
  <si>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</si>
  <si>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</si>
  <si>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</si>
  <si>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</si>
  <si>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</si>
  <si>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</si>
  <si>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</si>
  <si>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</si>
  <si>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</si>
  <si>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</si>
  <si>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</si>
  <si>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</si>
  <si>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</si>
  <si>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</si>
  <si>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</si>
  <si>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</si>
  <si>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</si>
  <si>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</si>
  <si>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</si>
  <si>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</si>
  <si>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</si>
  <si>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</si>
  <si>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</si>
  <si>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</si>
  <si>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</si>
  <si>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</si>
  <si>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</si>
  <si>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</si>
  <si>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</si>
  <si>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</si>
  <si>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</si>
  <si>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</si>
  <si>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</si>
  <si>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</si>
  <si>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</si>
  <si>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</si>
  <si>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</si>
  <si>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</si>
  <si>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</si>
  <si>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</si>
  <si>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</si>
  <si>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</si>
  <si>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</si>
  <si>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</si>
  <si>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</si>
  <si>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</si>
  <si>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</si>
  <si>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</si>
  <si>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</si>
  <si>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</si>
  <si>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</si>
  <si>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</si>
  <si>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</si>
  <si>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</si>
  <si>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</si>
  <si>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</si>
  <si>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</si>
  <si>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</si>
  <si>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</si>
  <si>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</si>
  <si>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</si>
  <si>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</si>
  <si>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</si>
  <si>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</si>
  <si>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</si>
  <si>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</si>
  <si>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</si>
  <si>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</si>
  <si>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</si>
  <si>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</si>
  <si>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</si>
  <si>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</si>
  <si>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</si>
  <si>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</si>
  <si>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</si>
  <si>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</si>
  <si>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</si>
  <si>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</si>
  <si>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</si>
  <si>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</si>
  <si>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</si>
  <si>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</si>
  <si>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</si>
  <si>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</si>
  <si>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</si>
  <si>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</si>
  <si>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</si>
  <si>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</si>
  <si>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</si>
  <si>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</si>
  <si>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</si>
  <si>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</si>
  <si>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</si>
  <si>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</si>
  <si>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</si>
  <si>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</si>
  <si>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</si>
  <si>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</si>
  <si>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</si>
  <si>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</si>
  <si>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</si>
  <si>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</si>
  <si>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</si>
  <si>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</si>
  <si>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</si>
  <si>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</si>
  <si>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</si>
  <si>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</si>
  <si>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</si>
  <si>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</si>
  <si>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</si>
  <si>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</si>
  <si>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</si>
  <si>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</si>
  <si>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</si>
  <si>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</si>
  <si>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</si>
  <si>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</si>
  <si>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</si>
  <si>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</si>
  <si>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</si>
  <si>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</si>
  <si>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</si>
  <si>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</si>
  <si>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</si>
  <si>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</si>
  <si>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</si>
  <si>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</si>
  <si>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</si>
  <si>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</si>
  <si>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</si>
  <si>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</si>
  <si>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</si>
  <si>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</si>
  <si>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</si>
  <si>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</si>
  <si>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</si>
  <si>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</si>
  <si>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</si>
  <si>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</si>
  <si>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</si>
  <si>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</si>
  <si>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</si>
  <si>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</si>
  <si>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</si>
  <si>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</si>
  <si>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</si>
  <si>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</si>
  <si>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</si>
  <si>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</si>
  <si>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</si>
  <si>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</si>
  <si>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</si>
  <si>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</si>
  <si>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</si>
  <si>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</si>
  <si>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</si>
  <si>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</si>
  <si>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</si>
  <si>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</si>
  <si>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</si>
  <si>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</si>
  <si>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</si>
  <si>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</si>
  <si>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</si>
  <si>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</si>
  <si>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</si>
  <si>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</si>
  <si>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</si>
  <si>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</si>
  <si>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</si>
  <si>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</si>
  <si>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</si>
  <si>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</si>
  <si>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</si>
  <si>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</si>
  <si>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</si>
  <si>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</si>
  <si>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</si>
  <si>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</si>
  <si>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</si>
  <si>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</si>
  <si>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</si>
  <si>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</si>
  <si>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</si>
  <si>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</si>
  <si>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</si>
  <si>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</si>
  <si>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</si>
  <si>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</si>
  <si>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</si>
  <si>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</si>
  <si>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</si>
  <si>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</si>
  <si>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</si>
  <si>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</si>
  <si>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</si>
  <si>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</si>
  <si>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</si>
  <si>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</si>
  <si>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</si>
  <si>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</si>
  <si>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</si>
  <si>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</si>
  <si>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</si>
  <si>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</si>
  <si>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</si>
  <si>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</si>
  <si>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</si>
  <si>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</si>
  <si>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</si>
  <si>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</si>
  <si>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</si>
  <si>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</si>
  <si>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</si>
  <si>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</si>
  <si>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</si>
  <si>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</si>
  <si>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</si>
  <si>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</si>
  <si>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</si>
  <si>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</si>
  <si>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</si>
  <si>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</si>
  <si>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</si>
  <si>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</si>
  <si>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</si>
  <si>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</si>
  <si>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</si>
  <si>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</si>
  <si>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</si>
  <si>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</si>
  <si>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</si>
  <si>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</si>
  <si>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</si>
  <si>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</si>
  <si>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</si>
  <si>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</si>
  <si>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</si>
  <si>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</si>
  <si>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</si>
  <si>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</si>
  <si>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</si>
  <si>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</si>
  <si>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</si>
  <si>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</si>
  <si>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</si>
  <si>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</si>
  <si>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</si>
  <si>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</si>
  <si>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</si>
  <si>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</si>
  <si>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</si>
  <si>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</si>
  <si>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</si>
  <si>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</si>
  <si>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</si>
  <si>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</si>
  <si>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</si>
  <si>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</si>
  <si>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</si>
  <si>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</si>
  <si>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</si>
  <si>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</si>
  <si>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</si>
  <si>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</si>
  <si>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</si>
  <si>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</si>
  <si>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</si>
  <si>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</si>
  <si>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</si>
  <si>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</si>
  <si>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</si>
  <si>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</si>
  <si>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</si>
  <si>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</si>
  <si>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</si>
  <si>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</si>
  <si>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</si>
  <si>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</si>
  <si>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</si>
  <si>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</si>
  <si>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</si>
  <si>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</si>
  <si>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</si>
  <si>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</si>
  <si>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</si>
  <si>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</si>
  <si>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</si>
  <si>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</si>
  <si>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</si>
  <si>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</si>
  <si>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</si>
  <si>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</si>
  <si>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</si>
  <si>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</si>
  <si>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</si>
  <si>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</si>
  <si>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</si>
  <si>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</si>
  <si>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</si>
  <si>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</si>
  <si>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</si>
  <si>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</si>
  <si>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</si>
  <si>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</si>
  <si>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</si>
  <si>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</si>
  <si>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</si>
  <si>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</si>
  <si>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</si>
  <si>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</si>
  <si>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</si>
  <si>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</si>
  <si>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</si>
  <si>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</si>
  <si>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</si>
  <si>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</si>
  <si>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</si>
  <si>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</si>
  <si>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</si>
  <si>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</si>
  <si>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</si>
  <si>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</si>
  <si>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</si>
  <si>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</si>
  <si>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</si>
  <si>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</si>
  <si>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</si>
  <si>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</si>
  <si>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</si>
  <si>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</si>
  <si>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</si>
  <si>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</si>
  <si>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</si>
  <si>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</si>
  <si>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</si>
  <si>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</si>
  <si>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</si>
  <si>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</si>
  <si>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</si>
  <si>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</si>
  <si>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</si>
  <si>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</si>
  <si>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</si>
  <si>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</si>
  <si>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</si>
  <si>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</si>
  <si>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</si>
  <si>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</si>
  <si>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</si>
  <si>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</si>
  <si>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</si>
  <si>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</si>
  <si>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</si>
  <si>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</si>
  <si>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</si>
  <si>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</si>
  <si>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</si>
  <si>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</si>
  <si>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</si>
  <si>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</si>
  <si>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</si>
  <si>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</si>
  <si>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</si>
  <si>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</si>
  <si>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</si>
  <si>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</si>
  <si>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</si>
  <si>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</si>
  <si>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</si>
  <si>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</si>
  <si>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</si>
  <si>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</si>
  <si>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</si>
  <si>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</si>
  <si>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</si>
  <si>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</si>
  <si>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</si>
  <si>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</si>
  <si>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</si>
  <si>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</si>
  <si>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</si>
  <si>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</si>
  <si>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</si>
  <si>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</si>
  <si>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</si>
  <si>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</si>
  <si>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</si>
  <si>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</si>
  <si>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</si>
  <si>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</si>
  <si>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</si>
  <si>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</si>
  <si>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</si>
  <si>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</si>
  <si>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</si>
  <si>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</si>
  <si>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</si>
  <si>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</si>
  <si>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</si>
  <si>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</si>
  <si>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</si>
  <si>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</si>
  <si>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</si>
  <si>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</si>
  <si>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</si>
  <si>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</si>
  <si>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</si>
  <si>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</si>
  <si>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</si>
  <si>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</si>
  <si>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</si>
  <si>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</si>
  <si>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</si>
  <si>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</si>
  <si>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</si>
  <si>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</si>
  <si>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</si>
  <si>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</si>
  <si>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</si>
  <si>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</si>
  <si>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</si>
  <si>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</si>
  <si>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</si>
  <si>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</si>
  <si>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</si>
  <si>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</si>
  <si>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</si>
  <si>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</si>
  <si>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</si>
  <si>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</si>
  <si>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</si>
  <si>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</si>
  <si>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</si>
  <si>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</si>
  <si>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</si>
  <si>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</si>
  <si>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</si>
  <si>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</si>
  <si>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</si>
  <si>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</si>
  <si>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</si>
  <si>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</si>
  <si>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</si>
  <si>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</si>
  <si>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</si>
  <si>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</si>
  <si>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</si>
  <si>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</si>
  <si>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</si>
  <si>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</si>
  <si>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</si>
  <si>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</si>
  <si>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</si>
  <si>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</si>
  <si>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</si>
  <si>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</si>
  <si>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</si>
  <si>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</si>
  <si>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</si>
  <si>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</si>
  <si>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</si>
  <si>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</si>
  <si>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</si>
  <si>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</si>
  <si>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</si>
  <si>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</si>
  <si>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</si>
  <si>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</si>
  <si>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</si>
  <si>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</si>
  <si>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</si>
  <si>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</si>
  <si>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</si>
  <si>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</si>
  <si>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</si>
  <si>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</si>
  <si>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</si>
  <si>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</si>
  <si>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</si>
  <si>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</si>
  <si>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</si>
  <si>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</si>
  <si>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</si>
  <si>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</si>
  <si>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</si>
  <si>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</si>
  <si>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</si>
  <si>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</si>
  <si>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</si>
  <si>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</si>
  <si>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</si>
  <si>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</si>
  <si>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</si>
  <si>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</si>
  <si>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</si>
  <si>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</si>
  <si>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</si>
  <si>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</si>
  <si>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</si>
  <si>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</si>
  <si>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</si>
  <si>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</si>
  <si>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</si>
  <si>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</si>
  <si>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</si>
  <si>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</si>
  <si>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</si>
  <si>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</si>
  <si>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</si>
  <si>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</si>
  <si>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</si>
  <si>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</si>
  <si>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</si>
  <si>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</si>
  <si>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</si>
  <si>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</si>
  <si>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</si>
  <si>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</si>
  <si>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</si>
  <si>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</si>
  <si>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</si>
  <si>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</si>
  <si>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</si>
  <si>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</si>
  <si>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</si>
  <si>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</si>
  <si>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</si>
  <si>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</si>
  <si>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</si>
  <si>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</si>
  <si>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</si>
  <si>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</si>
  <si>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</si>
  <si>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</si>
  <si>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</si>
  <si>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</si>
  <si>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</si>
  <si>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</si>
  <si>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</si>
  <si>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</si>
  <si>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</si>
  <si>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</si>
  <si>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</si>
  <si>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</si>
  <si>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</si>
  <si>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</si>
  <si>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</si>
  <si>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</si>
  <si>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</si>
  <si>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</si>
  <si>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</si>
  <si>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</si>
  <si>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</si>
  <si>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</si>
  <si>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</si>
  <si>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</si>
  <si>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</si>
  <si>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</si>
  <si>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</si>
  <si>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</si>
  <si>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</si>
  <si>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</si>
  <si>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</si>
  <si>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</si>
  <si>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</si>
  <si>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</si>
  <si>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</si>
  <si>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</si>
  <si>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</si>
  <si>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</si>
  <si>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</si>
  <si>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</si>
  <si>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</si>
  <si>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</si>
  <si>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</si>
  <si>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</si>
  <si>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</si>
  <si>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</si>
  <si>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</si>
  <si>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</si>
  <si>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</si>
  <si>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</si>
  <si>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</si>
  <si>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</si>
  <si>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</si>
  <si>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</si>
  <si>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</si>
  <si>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</si>
  <si>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</si>
  <si>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</si>
  <si>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</si>
  <si>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</si>
  <si>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</si>
  <si>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</si>
  <si>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</si>
  <si>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</si>
  <si>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</si>
  <si>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</si>
  <si>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</si>
  <si>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</si>
  <si>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</si>
  <si>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</si>
  <si>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</si>
  <si>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</si>
  <si>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</si>
  <si>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</si>
  <si>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</si>
  <si>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</si>
  <si>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</si>
  <si>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</si>
  <si>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</si>
  <si>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</si>
  <si>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</si>
  <si>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</si>
  <si>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</si>
  <si>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</si>
  <si>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</si>
  <si>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</si>
  <si>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</si>
  <si>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</si>
  <si>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</si>
  <si>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</si>
  <si>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</si>
  <si>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</si>
  <si>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</si>
  <si>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</si>
  <si>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</si>
  <si>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</si>
  <si>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</si>
  <si>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</si>
  <si>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</si>
  <si>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</si>
  <si>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</si>
  <si>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</si>
  <si>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</si>
  <si>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</si>
  <si>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</si>
  <si>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</si>
  <si>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</si>
  <si>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</si>
  <si>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</si>
  <si>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</si>
  <si>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</si>
  <si>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</si>
  <si>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</si>
  <si>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</si>
  <si>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</si>
  <si>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</si>
  <si>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</si>
  <si>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</si>
  <si>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</si>
  <si>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</si>
  <si>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</si>
  <si>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</si>
  <si>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</si>
  <si>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</si>
  <si>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</si>
  <si>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</si>
  <si>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</si>
  <si>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</si>
  <si>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</si>
  <si>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</si>
  <si>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</si>
  <si>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</si>
  <si>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</si>
  <si>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</si>
  <si>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</si>
  <si>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</si>
  <si>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</si>
  <si>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</si>
  <si>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</si>
  <si>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</si>
  <si>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</si>
  <si>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</si>
  <si>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</si>
  <si>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</si>
  <si>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</si>
  <si>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</si>
  <si>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</si>
  <si>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</si>
  <si>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</si>
  <si>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</si>
  <si>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</si>
  <si>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</si>
  <si>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</si>
  <si>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</si>
  <si>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</si>
  <si>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</si>
  <si>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</si>
  <si>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</si>
  <si>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</si>
  <si>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</si>
  <si>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</si>
  <si>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</si>
  <si>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</si>
  <si>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</si>
  <si>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</si>
  <si>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</si>
  <si>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</si>
  <si>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</si>
  <si>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</si>
  <si>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</si>
  <si>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</si>
  <si>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</si>
  <si>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</si>
  <si>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</si>
  <si>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</si>
  <si>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</si>
  <si>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</si>
  <si>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</si>
  <si>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</si>
  <si>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</si>
  <si>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</si>
  <si>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</si>
  <si>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</si>
  <si>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</si>
  <si>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</si>
  <si>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</si>
  <si>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</si>
  <si>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</si>
  <si>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</si>
  <si>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</si>
  <si>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</si>
  <si>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</si>
  <si>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</si>
  <si>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</si>
  <si>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</si>
  <si>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</si>
  <si>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</si>
  <si>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</si>
  <si>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</si>
  <si>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</si>
  <si>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</si>
  <si>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</si>
  <si>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</si>
  <si>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</si>
  <si>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</si>
  <si>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</si>
  <si>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</si>
  <si>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</si>
  <si>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</si>
  <si>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</si>
  <si>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</si>
  <si>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</si>
  <si>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</si>
  <si>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</si>
  <si>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</si>
  <si>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</si>
  <si>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</si>
  <si>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</si>
  <si>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</si>
  <si>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</si>
  <si>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</si>
  <si>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</si>
  <si>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</si>
  <si>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</si>
  <si>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</si>
  <si>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</si>
  <si>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</si>
  <si>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</si>
  <si>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</si>
  <si>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</si>
  <si>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</si>
  <si>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</si>
  <si>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</si>
  <si>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</si>
  <si>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</si>
  <si>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</si>
  <si>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</si>
  <si>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</si>
  <si>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</si>
  <si>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</si>
  <si>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</si>
  <si>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</si>
  <si>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</si>
  <si>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</si>
  <si>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</si>
  <si>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</si>
  <si>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</si>
  <si>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</si>
  <si>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</si>
  <si>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</si>
  <si>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</si>
  <si>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</si>
  <si>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</si>
  <si>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</si>
  <si>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</si>
  <si>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</si>
  <si>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</si>
  <si>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</si>
  <si>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</si>
  <si>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</si>
  <si>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</si>
  <si>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</si>
  <si>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</si>
  <si>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</si>
  <si>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</si>
  <si>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</si>
  <si>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</si>
  <si>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</si>
  <si>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</si>
  <si>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</si>
  <si>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</si>
  <si>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</si>
  <si>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</si>
  <si>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</si>
  <si>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</si>
  <si>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</si>
  <si>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</si>
  <si>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</si>
  <si>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</si>
  <si>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</si>
  <si>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</si>
  <si>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</si>
  <si>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</si>
  <si>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</si>
  <si>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</si>
  <si>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</si>
  <si>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</si>
  <si>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</si>
  <si>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</si>
  <si>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</si>
  <si>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</si>
  <si>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</si>
  <si>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</si>
  <si>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</si>
  <si>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</si>
  <si>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</si>
  <si>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</si>
  <si>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</si>
  <si>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</si>
  <si>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</si>
  <si>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</si>
  <si>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</si>
  <si>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</si>
  <si>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</si>
  <si>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</si>
  <si>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</si>
  <si>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</si>
  <si>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</si>
  <si>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</si>
  <si>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</si>
  <si>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</si>
  <si>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</si>
  <si>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</si>
  <si>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</si>
  <si>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</si>
  <si>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</si>
  <si>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</si>
  <si>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</si>
  <si>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</si>
  <si>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</si>
  <si>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</si>
  <si>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</si>
  <si>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</si>
  <si>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</si>
  <si>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</si>
  <si>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</si>
  <si>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</si>
  <si>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</si>
  <si>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</si>
  <si>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</si>
  <si>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</si>
  <si>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</si>
  <si>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</si>
  <si>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</si>
  <si>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</si>
  <si>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</si>
  <si>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</si>
  <si>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</si>
  <si>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</si>
  <si>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</si>
  <si>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</si>
  <si>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</si>
  <si>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</si>
  <si>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</si>
  <si>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</si>
  <si>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</si>
  <si>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</si>
  <si>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</si>
  <si>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</si>
  <si>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</si>
  <si>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</si>
  <si>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</si>
  <si>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</si>
  <si>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</si>
  <si>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</si>
  <si>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</si>
  <si>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</si>
  <si>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</si>
  <si>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</si>
  <si>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</si>
  <si>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</si>
  <si>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</si>
  <si>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</si>
  <si>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</si>
  <si>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</si>
  <si>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</si>
  <si>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</si>
  <si>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</si>
  <si>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</si>
  <si>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</si>
  <si>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</si>
  <si>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</si>
  <si>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</si>
  <si>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</si>
  <si>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</si>
  <si>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</si>
  <si>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</si>
  <si>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</si>
  <si>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</si>
  <si>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</si>
  <si>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</si>
  <si>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</si>
  <si>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</si>
  <si>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</si>
  <si>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</si>
  <si>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</si>
  <si>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</si>
  <si>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</si>
  <si>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</si>
  <si>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</si>
  <si>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</si>
  <si>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</si>
  <si>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</si>
  <si>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</si>
  <si>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</si>
  <si>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</si>
  <si>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</si>
  <si>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</si>
  <si>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</si>
  <si>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</si>
  <si>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</si>
  <si>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</si>
  <si>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</si>
  <si>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</si>
  <si>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</si>
  <si>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</si>
  <si>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</si>
  <si>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</si>
  <si>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</si>
  <si>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</si>
  <si>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</si>
  <si>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</si>
  <si>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</si>
  <si>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</si>
  <si>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</si>
  <si>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</si>
  <si>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</si>
  <si>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</si>
  <si>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</si>
  <si>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</si>
  <si>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</si>
  <si>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</si>
  <si>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</si>
  <si>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</si>
  <si>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</si>
  <si>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</si>
  <si>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</si>
  <si>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</si>
  <si>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</si>
  <si>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</si>
  <si>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</si>
  <si>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</si>
  <si>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</si>
  <si>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</si>
  <si>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</si>
  <si>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</si>
  <si>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</si>
  <si>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</si>
  <si>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</si>
  <si>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</si>
  <si>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</si>
  <si>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</si>
  <si>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</si>
  <si>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</si>
  <si>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</si>
  <si>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</si>
  <si>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</si>
  <si>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</si>
  <si>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</si>
  <si>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</si>
  <si>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</si>
  <si>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</si>
  <si>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</si>
  <si>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</si>
  <si>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</si>
  <si>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</si>
  <si>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</si>
  <si>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</si>
  <si>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</si>
  <si>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</si>
  <si>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</si>
  <si>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</si>
  <si>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</si>
  <si>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</si>
  <si>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</si>
  <si>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</si>
  <si>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</si>
  <si>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</si>
  <si>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</si>
  <si>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</si>
  <si>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</si>
  <si>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</si>
  <si>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</si>
  <si>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</si>
  <si>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</si>
  <si>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</si>
  <si>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</si>
  <si>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</si>
  <si>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</si>
  <si>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</si>
  <si>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</si>
  <si>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</si>
  <si>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</si>
  <si>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</si>
  <si>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</si>
  <si>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</si>
  <si>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</si>
  <si>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</si>
  <si>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</si>
  <si>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</si>
  <si>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</si>
  <si>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</si>
  <si>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</si>
  <si>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</si>
  <si>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</si>
  <si>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</si>
  <si>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</si>
  <si>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</si>
  <si>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</si>
  <si>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</si>
  <si>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</si>
  <si>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</si>
  <si>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</si>
  <si>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</si>
  <si>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</si>
  <si>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</si>
  <si>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</si>
  <si>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</si>
  <si>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</si>
  <si>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</si>
  <si>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</si>
  <si>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</si>
  <si>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</si>
  <si>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</si>
  <si>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</si>
  <si>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</si>
  <si>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</si>
  <si>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</si>
  <si>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</si>
  <si>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</si>
  <si>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</si>
  <si>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</si>
  <si>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</si>
  <si>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</si>
  <si>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</si>
  <si>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</si>
  <si>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</si>
  <si>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</si>
  <si>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</si>
  <si>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</si>
  <si>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</si>
  <si>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</si>
  <si>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</si>
  <si>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</si>
  <si>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</si>
  <si>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</si>
  <si>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</si>
  <si>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</si>
  <si>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</si>
  <si>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</si>
  <si>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</si>
  <si>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</si>
  <si>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</si>
  <si>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</si>
  <si>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</si>
  <si>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</si>
  <si>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</si>
  <si>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</si>
  <si>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</si>
  <si>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</si>
  <si>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</si>
  <si>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</si>
  <si>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</si>
  <si>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</si>
  <si>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</si>
  <si>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</si>
  <si>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</si>
  <si>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</si>
  <si>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</si>
  <si>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</si>
  <si>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</si>
  <si>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</si>
  <si>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</si>
  <si>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</si>
  <si>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</si>
  <si>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</si>
  <si>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</si>
  <si>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</si>
  <si>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</si>
  <si>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</si>
  <si>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</si>
  <si>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</si>
  <si>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</si>
  <si>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</si>
  <si>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</si>
  <si>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</si>
  <si>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</si>
  <si>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</si>
  <si>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</si>
  <si>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</si>
  <si>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</si>
  <si>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</si>
  <si>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</si>
  <si>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</si>
  <si>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</si>
  <si>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</si>
  <si>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</si>
  <si>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</si>
  <si>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</si>
  <si>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</si>
  <si>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</si>
  <si>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</si>
  <si>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</si>
  <si>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</si>
  <si>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</si>
  <si>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</si>
  <si>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</si>
  <si>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</si>
  <si>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</si>
  <si>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</si>
  <si>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</si>
  <si>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</si>
  <si>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</si>
  <si>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</si>
  <si>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</si>
  <si>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</si>
  <si>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</si>
  <si>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</si>
  <si>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</si>
  <si>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</si>
  <si>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</si>
  <si>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</si>
  <si>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</si>
  <si>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</si>
  <si>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</si>
  <si>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</si>
  <si>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</si>
  <si>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</si>
  <si>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</si>
  <si>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</si>
  <si>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</si>
  <si>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</si>
  <si>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</si>
  <si>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</si>
  <si>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</si>
  <si>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</si>
  <si>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</si>
  <si>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</si>
  <si>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</si>
  <si>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</si>
  <si>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</si>
  <si>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</si>
  <si>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</si>
  <si>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</si>
  <si>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</si>
  <si>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</si>
  <si>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</si>
  <si>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</si>
  <si>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</si>
  <si>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</si>
  <si>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</si>
  <si>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</si>
  <si>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</si>
  <si>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</si>
  <si>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</si>
  <si>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</si>
  <si>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</si>
  <si>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</si>
  <si>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</si>
  <si>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</si>
  <si>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</si>
  <si>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</si>
  <si>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</si>
  <si>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</si>
  <si>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</si>
  <si>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</si>
  <si>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</si>
  <si>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</si>
  <si>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</si>
  <si>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</si>
  <si>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</si>
  <si>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</si>
  <si>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</si>
  <si>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</si>
  <si>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</si>
  <si>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</si>
  <si>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</si>
  <si>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</si>
  <si>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</si>
  <si>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</si>
  <si>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</si>
  <si>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</si>
  <si>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</si>
  <si>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</si>
  <si>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</si>
  <si>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</si>
  <si>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</si>
  <si>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</si>
  <si>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</si>
  <si>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</si>
  <si>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</si>
  <si>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</si>
  <si>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</si>
  <si>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</si>
  <si>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</si>
  <si>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</si>
  <si>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</si>
  <si>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</si>
  <si>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</si>
  <si>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</si>
  <si>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</si>
  <si>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</si>
  <si>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</si>
  <si>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</si>
  <si>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</si>
  <si>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</si>
  <si>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</si>
  <si>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</si>
  <si>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</si>
  <si>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</si>
  <si>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</si>
  <si>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</si>
  <si>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</si>
  <si>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</si>
  <si>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</si>
  <si>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</si>
  <si>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</si>
  <si>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</si>
  <si>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</si>
  <si>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</si>
  <si>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</si>
  <si>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</si>
  <si>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</si>
  <si>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</si>
  <si>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</si>
  <si>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</si>
  <si>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</si>
  <si>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</si>
  <si>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</si>
  <si>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</si>
  <si>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</si>
  <si>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</si>
  <si>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</si>
  <si>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</si>
  <si>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</si>
  <si>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</si>
  <si>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</si>
  <si>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</si>
  <si>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</si>
  <si>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</si>
  <si>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</si>
  <si>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</si>
  <si>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</si>
  <si>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</si>
  <si>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</si>
  <si>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</si>
  <si>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</si>
  <si>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</si>
  <si>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</si>
  <si>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</si>
  <si>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</si>
  <si>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</si>
  <si>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</si>
  <si>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</si>
  <si>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</si>
  <si>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</si>
  <si>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</si>
  <si>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</si>
  <si>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</si>
  <si>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</si>
  <si>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</si>
  <si>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</si>
  <si>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</si>
  <si>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</si>
  <si>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</si>
  <si>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</si>
  <si>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</si>
  <si>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</si>
  <si>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</si>
  <si>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</si>
  <si>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</si>
  <si>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</si>
  <si>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</si>
  <si>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</si>
  <si>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</si>
  <si>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</si>
  <si>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</si>
  <si>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</si>
  <si>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</si>
  <si>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</si>
  <si>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</si>
  <si>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</si>
  <si>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</si>
  <si>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</si>
  <si>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</si>
  <si>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</si>
  <si>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</si>
  <si>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</si>
  <si>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</si>
  <si>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</si>
  <si>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</si>
  <si>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</si>
  <si>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</si>
  <si>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</si>
  <si>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</si>
  <si>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</si>
  <si>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</si>
  <si>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</si>
  <si>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</si>
  <si>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</si>
  <si>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</si>
  <si>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</si>
  <si>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</si>
  <si>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</si>
  <si>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</si>
  <si>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</si>
  <si>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</si>
  <si>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</si>
  <si>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</si>
  <si>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</si>
  <si>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</si>
  <si>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</si>
  <si>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</si>
  <si>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</si>
  <si>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</si>
  <si>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</si>
  <si>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</si>
  <si>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</si>
  <si>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</si>
  <si>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</si>
  <si>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</si>
  <si>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</si>
  <si>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</si>
  <si>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</si>
  <si>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</si>
  <si>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</si>
  <si>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</si>
  <si>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</si>
  <si>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</si>
  <si>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</si>
  <si>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</si>
  <si>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</si>
  <si>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</si>
  <si>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</si>
  <si>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</si>
  <si>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</si>
  <si>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</si>
  <si>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</si>
  <si>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</si>
  <si>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</si>
  <si>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</si>
  <si>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</si>
  <si>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</si>
  <si>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</si>
  <si>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</si>
  <si>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</si>
  <si>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</si>
  <si>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</si>
  <si>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</si>
  <si>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</si>
  <si>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</si>
  <si>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</si>
  <si>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</si>
  <si>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</si>
  <si>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</si>
  <si>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</si>
  <si>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</si>
  <si>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</si>
  <si>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</si>
  <si>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</si>
  <si>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</si>
  <si>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</si>
  <si>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</si>
  <si>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</si>
  <si>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</si>
  <si>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</si>
  <si>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</si>
  <si>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</si>
  <si>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</si>
  <si>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</si>
  <si>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</si>
  <si>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</si>
  <si>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</si>
  <si>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</si>
  <si>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</si>
  <si>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</si>
  <si>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</si>
  <si>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</si>
  <si>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</si>
  <si>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</si>
  <si>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</si>
  <si>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</si>
  <si>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</si>
  <si>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</si>
  <si>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</si>
  <si>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</si>
  <si>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</si>
  <si>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</si>
  <si>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</si>
  <si>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</si>
  <si>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</si>
  <si>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</si>
  <si>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</si>
  <si>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</si>
  <si>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</si>
  <si>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</si>
  <si>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</si>
  <si>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</si>
  <si>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</si>
  <si>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</si>
  <si>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</si>
  <si>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</si>
  <si>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</si>
  <si>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</si>
  <si>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</si>
  <si>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</si>
  <si>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</si>
  <si>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</si>
  <si>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</si>
  <si>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</si>
  <si>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</si>
  <si>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</si>
  <si>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</si>
  <si>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</si>
  <si>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</si>
  <si>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</si>
  <si>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</si>
  <si>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</si>
  <si>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</si>
  <si>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</si>
  <si>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</si>
  <si>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</si>
  <si>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</si>
  <si>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</si>
  <si>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</si>
  <si>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</si>
  <si>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</si>
  <si>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</si>
  <si>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</si>
  <si>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</si>
  <si>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</si>
  <si>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</si>
  <si>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</si>
  <si>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</si>
  <si>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</si>
  <si>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</si>
  <si>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</si>
  <si>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</si>
  <si>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</si>
  <si>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</si>
  <si>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</si>
  <si>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</si>
  <si>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</si>
  <si>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</si>
  <si>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</si>
  <si>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</si>
  <si>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</si>
  <si>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</si>
  <si>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</si>
  <si>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</si>
  <si>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</si>
  <si>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</si>
  <si>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</si>
  <si>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</si>
  <si>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</si>
  <si>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</si>
  <si>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</si>
  <si>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</si>
  <si>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</si>
  <si>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</si>
  <si>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</si>
  <si>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</si>
  <si>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</si>
  <si>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</si>
  <si>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</si>
  <si>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</si>
  <si>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</si>
  <si>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</si>
  <si>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</si>
  <si>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</si>
  <si>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</si>
  <si>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</si>
  <si>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</si>
  <si>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</si>
  <si>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</si>
  <si>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</si>
  <si>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</si>
  <si>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</si>
  <si>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</si>
  <si>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</si>
  <si>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</si>
  <si>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</si>
  <si>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</si>
  <si>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</si>
  <si>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</si>
  <si>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</si>
  <si>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</si>
  <si>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</si>
  <si>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</si>
  <si>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</si>
  <si>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</si>
  <si>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</si>
  <si>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</si>
  <si>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</si>
  <si>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</si>
  <si>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</si>
  <si>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</si>
  <si>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</si>
  <si>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</si>
  <si>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</si>
  <si>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</si>
  <si>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</si>
  <si>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</si>
  <si>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</si>
  <si>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</si>
  <si>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</si>
  <si>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</si>
  <si>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</si>
  <si>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</si>
  <si>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</si>
  <si>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</si>
  <si>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</si>
  <si>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</si>
  <si>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</si>
  <si>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</si>
  <si>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</si>
  <si>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</si>
  <si>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</si>
  <si>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</si>
  <si>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</si>
  <si>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</si>
  <si>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</si>
  <si>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</si>
  <si>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</si>
  <si>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</si>
  <si>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</si>
  <si>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</si>
  <si>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</si>
  <si>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</si>
  <si>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</si>
  <si>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</si>
  <si>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</si>
  <si>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</si>
  <si>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</si>
  <si>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</si>
  <si>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</si>
  <si>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</si>
  <si>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</si>
  <si>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</si>
  <si>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</si>
  <si>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</si>
  <si>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</si>
  <si>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</si>
  <si>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</si>
  <si>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</si>
  <si>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</si>
  <si>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</si>
  <si>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</si>
  <si>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</si>
  <si>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</si>
  <si>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</si>
  <si>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</si>
  <si>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</si>
  <si>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</si>
  <si>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</si>
  <si>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</si>
  <si>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</si>
  <si>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</si>
  <si>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</si>
  <si>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</si>
  <si>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</si>
  <si>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</si>
  <si>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</si>
  <si>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</si>
  <si>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</si>
  <si>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</si>
  <si>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</si>
  <si>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</si>
  <si>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</si>
  <si>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</si>
  <si>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</si>
  <si>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</si>
  <si>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</si>
  <si>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</si>
  <si>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</si>
  <si>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</si>
  <si>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</si>
  <si>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</si>
  <si>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</si>
  <si>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</si>
  <si>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</si>
  <si>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</si>
  <si>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</si>
  <si>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</si>
  <si>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</si>
  <si>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</si>
  <si>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</si>
  <si>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</si>
  <si>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</si>
  <si>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</si>
  <si>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</si>
  <si>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</si>
  <si>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</si>
  <si>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</si>
  <si>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</si>
  <si>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</si>
  <si>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</si>
  <si>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</si>
  <si>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</si>
  <si>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</si>
  <si>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</si>
  <si>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</si>
  <si>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</si>
  <si>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</si>
  <si>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</si>
  <si>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</si>
  <si>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</si>
  <si>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</si>
  <si>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</si>
  <si>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</si>
  <si>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</si>
  <si>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</si>
  <si>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</si>
  <si>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</si>
  <si>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</si>
  <si>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</si>
  <si>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</si>
  <si>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</si>
  <si>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</si>
  <si>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</si>
  <si>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</si>
  <si>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</si>
  <si>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</si>
  <si>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</si>
  <si>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</si>
  <si>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</si>
  <si>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</si>
  <si>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</si>
  <si>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</si>
  <si>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</si>
  <si>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</si>
  <si>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</si>
  <si>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</si>
  <si>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</si>
  <si>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</si>
  <si>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</si>
  <si>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</si>
  <si>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</si>
  <si>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</si>
  <si>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</si>
  <si>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</si>
  <si>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</si>
  <si>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</si>
  <si>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</si>
  <si>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</si>
  <si>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</si>
  <si>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</si>
  <si>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</si>
  <si>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</si>
  <si>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</si>
  <si>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</si>
  <si>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</si>
  <si>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</si>
  <si>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</si>
  <si>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</si>
  <si>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</si>
  <si>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</si>
  <si>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</si>
  <si>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</si>
  <si>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</si>
  <si>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</si>
  <si>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</si>
  <si>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</si>
  <si>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</si>
  <si>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</si>
  <si>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</si>
  <si>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</si>
  <si>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</si>
  <si>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</si>
  <si>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</si>
  <si>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</si>
  <si>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</si>
  <si>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</si>
  <si>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</si>
  <si>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</si>
  <si>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</si>
  <si>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</si>
  <si>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</si>
  <si>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</si>
  <si>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</si>
  <si>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</si>
  <si>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</si>
  <si>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</si>
  <si>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</si>
  <si>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</si>
  <si>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</si>
  <si>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</si>
  <si>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</si>
  <si>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</si>
  <si>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</si>
  <si>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</si>
  <si>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</si>
  <si>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</si>
  <si>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</si>
  <si>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</si>
  <si>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</si>
  <si>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</si>
  <si>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</si>
  <si>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</si>
  <si>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</si>
  <si>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</si>
  <si>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</si>
  <si>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</si>
  <si>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</si>
  <si>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</si>
  <si>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</si>
  <si>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</si>
  <si>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</si>
  <si>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</si>
  <si>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</si>
  <si>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</si>
  <si>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</si>
  <si>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</si>
  <si>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</si>
  <si>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</si>
  <si>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</si>
  <si>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</si>
  <si>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</si>
  <si>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</si>
  <si>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</si>
  <si>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</si>
  <si>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</si>
  <si>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</si>
  <si>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</si>
  <si>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</si>
  <si>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</si>
  <si>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</si>
  <si>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</si>
  <si>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</si>
  <si>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</si>
  <si>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</si>
  <si>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</si>
  <si>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</si>
  <si>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</si>
  <si>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</si>
  <si>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</si>
  <si>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</si>
  <si>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</si>
  <si>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</si>
  <si>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</si>
  <si>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</si>
  <si>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</si>
  <si>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</si>
  <si>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</si>
  <si>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</si>
  <si>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</si>
  <si>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</si>
  <si>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</si>
  <si>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</si>
  <si>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</si>
  <si>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</si>
  <si>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</si>
  <si>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</si>
  <si>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</si>
  <si>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</si>
  <si>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</si>
  <si>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</si>
  <si>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</si>
  <si>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</si>
  <si>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</si>
  <si>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</si>
  <si>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</si>
  <si>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</si>
  <si>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</si>
  <si>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</si>
  <si>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</si>
  <si>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</si>
  <si>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</si>
  <si>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</si>
  <si>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</si>
  <si>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</si>
  <si>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</si>
  <si>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</si>
  <si>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</si>
  <si>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</si>
  <si>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</si>
  <si>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</si>
  <si>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</si>
  <si>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</si>
  <si>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</si>
  <si>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</si>
  <si>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</si>
  <si>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</si>
  <si>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</si>
  <si>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</si>
  <si>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</si>
  <si>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</si>
  <si>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</si>
  <si>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</si>
  <si>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</si>
  <si>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</si>
  <si>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</si>
  <si>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</si>
  <si>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</si>
  <si>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</si>
  <si>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</si>
  <si>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</si>
  <si>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</si>
  <si>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</si>
  <si>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</si>
  <si>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</si>
  <si>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</si>
  <si>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</si>
  <si>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</si>
  <si>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</si>
  <si>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</si>
  <si>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</si>
  <si>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</si>
  <si>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</si>
  <si>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</si>
  <si>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</si>
  <si>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</si>
  <si>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</si>
  <si>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</si>
  <si>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</si>
  <si>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</si>
  <si>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</si>
  <si>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</si>
  <si>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</si>
  <si>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</si>
  <si>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</si>
  <si>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</si>
  <si>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</si>
  <si>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</si>
  <si>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</si>
  <si>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</si>
  <si>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</si>
  <si>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</si>
  <si>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</si>
  <si>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</si>
  <si>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</si>
  <si>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</si>
  <si>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</si>
  <si>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</si>
  <si>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</si>
  <si>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</si>
  <si>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</si>
  <si>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</si>
  <si>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</si>
  <si>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</si>
  <si>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</si>
  <si>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</si>
  <si>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</si>
  <si>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</si>
  <si>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</si>
  <si>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</si>
  <si>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</si>
  <si>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</si>
  <si>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</si>
  <si>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</si>
  <si>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</si>
  <si>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</si>
  <si>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</si>
  <si>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</si>
  <si>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</si>
  <si>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</si>
  <si>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</si>
  <si>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</si>
  <si>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</si>
  <si>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</si>
  <si>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</si>
  <si>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</si>
  <si>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</si>
  <si>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</si>
  <si>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</si>
  <si>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</si>
  <si>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</si>
  <si>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</si>
  <si>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</si>
  <si>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</si>
  <si>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</si>
  <si>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</si>
  <si>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</si>
  <si>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</si>
  <si>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</si>
  <si>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</si>
  <si>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</si>
  <si>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</si>
  <si>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</si>
  <si>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</si>
  <si>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</si>
  <si>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</si>
  <si>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</si>
  <si>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</si>
  <si>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</si>
  <si>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</si>
  <si>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</si>
  <si>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</si>
  <si>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</si>
  <si>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</si>
  <si>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</si>
  <si>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</si>
  <si>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</si>
  <si>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</si>
  <si>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</si>
  <si>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</si>
  <si>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</si>
  <si>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</si>
  <si>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</si>
  <si>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</si>
  <si>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</si>
  <si>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</si>
  <si>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</si>
  <si>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</si>
  <si>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</si>
  <si>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</si>
  <si>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</si>
  <si>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</si>
  <si>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</si>
  <si>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</si>
  <si>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</si>
  <si>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</si>
  <si>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</si>
  <si>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</si>
  <si>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</si>
  <si>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</si>
  <si>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</si>
  <si>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</si>
  <si>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</si>
  <si>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</si>
  <si>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</si>
  <si>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</si>
  <si>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</si>
  <si>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</si>
  <si>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</si>
  <si>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</si>
  <si>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</si>
  <si>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</si>
  <si>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</si>
  <si>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</si>
  <si>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</si>
  <si>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</si>
  <si>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</si>
  <si>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</si>
  <si>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</si>
  <si>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</si>
  <si>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</si>
  <si>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</si>
  <si>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</si>
  <si>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</si>
  <si>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</si>
  <si>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</si>
  <si>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</si>
  <si>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</si>
  <si>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</si>
  <si>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</si>
  <si>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</si>
  <si>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</si>
  <si>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</si>
  <si>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</si>
  <si>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</si>
  <si>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</si>
  <si>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</si>
  <si>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</si>
  <si>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</si>
  <si>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</si>
  <si>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</si>
  <si>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</si>
  <si>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</si>
  <si>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</si>
  <si>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</si>
  <si>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</si>
  <si>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</si>
  <si>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</si>
  <si>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</si>
  <si>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</si>
  <si>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</si>
  <si>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</si>
  <si>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</si>
  <si>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</si>
  <si>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</si>
  <si>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</si>
  <si>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</si>
  <si>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</si>
  <si>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</si>
  <si>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</si>
  <si>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</si>
  <si>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</si>
  <si>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</si>
  <si>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</si>
  <si>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</si>
  <si>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</si>
  <si>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</si>
  <si>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</si>
  <si>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</si>
  <si>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</si>
  <si>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</si>
  <si>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</si>
  <si>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</si>
  <si>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</si>
  <si>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</si>
  <si>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</si>
  <si>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</si>
  <si>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</si>
  <si>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</si>
  <si>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</si>
  <si>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</si>
  <si>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</si>
  <si>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</si>
  <si>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</si>
  <si>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</si>
  <si>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</si>
  <si>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</si>
  <si>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</si>
  <si>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</si>
  <si>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</si>
  <si>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</si>
  <si>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</si>
  <si>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</si>
  <si>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</si>
  <si>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</si>
  <si>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</si>
  <si>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</si>
  <si>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</si>
  <si>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</si>
  <si>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</si>
  <si>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</si>
  <si>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</si>
  <si>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</si>
  <si>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</si>
  <si>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</si>
  <si>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</si>
  <si>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</si>
  <si>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</si>
  <si>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</si>
  <si>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</si>
  <si>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</si>
  <si>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</si>
  <si>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</si>
  <si>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</si>
  <si>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</si>
  <si>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</si>
  <si>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</si>
  <si>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</si>
  <si>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</si>
  <si>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</si>
  <si>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</si>
  <si>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</si>
  <si>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</si>
  <si>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</si>
  <si>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</si>
  <si>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</si>
  <si>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</si>
  <si>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</si>
  <si>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</si>
  <si>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</si>
  <si>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</si>
  <si>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</si>
  <si>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</si>
  <si>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</si>
  <si>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</si>
  <si>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</si>
  <si>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</si>
  <si>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</si>
  <si>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</si>
  <si>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</si>
  <si>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</si>
  <si>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</si>
  <si>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</si>
  <si>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</si>
  <si>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</si>
  <si>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</si>
  <si>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</si>
  <si>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</si>
  <si>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</si>
  <si>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</si>
  <si>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</si>
  <si>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</si>
  <si>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</si>
  <si>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</si>
  <si>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</si>
  <si>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</si>
  <si>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</si>
  <si>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</si>
  <si>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</si>
  <si>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</si>
  <si>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</si>
  <si>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</si>
  <si>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</si>
  <si>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</si>
  <si>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</si>
  <si>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</si>
  <si>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</si>
  <si>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</si>
  <si>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</si>
  <si>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</si>
  <si>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</si>
  <si>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</si>
  <si>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</si>
  <si>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</si>
  <si>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</si>
  <si>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</si>
  <si>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</si>
  <si>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</si>
  <si>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</si>
  <si>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</si>
  <si>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</si>
  <si>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</si>
  <si>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</si>
  <si>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</si>
  <si>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</si>
  <si>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</si>
  <si>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</si>
  <si>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</si>
  <si>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</si>
  <si>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</si>
  <si>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</si>
  <si>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</si>
  <si>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</si>
  <si>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</si>
  <si>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</si>
  <si>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</si>
  <si>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</si>
  <si>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</si>
  <si>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</si>
  <si>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</si>
  <si>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</si>
  <si>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</si>
  <si>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</si>
  <si>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</si>
  <si>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</si>
  <si>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</si>
  <si>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</si>
  <si>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</si>
  <si>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</si>
  <si>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</si>
  <si>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</si>
  <si>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</si>
  <si>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</si>
  <si>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</si>
  <si>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</si>
  <si>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</si>
  <si>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</si>
  <si>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</si>
  <si>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</si>
  <si>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</si>
  <si>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</si>
  <si>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</si>
  <si>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</si>
  <si>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</si>
  <si>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</si>
  <si>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</si>
  <si>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</si>
  <si>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</si>
  <si>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</si>
  <si>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</si>
  <si>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</si>
  <si>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</si>
  <si>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</si>
  <si>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</si>
  <si>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</si>
  <si>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</si>
  <si>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</si>
  <si>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</si>
  <si>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</si>
  <si>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</si>
  <si>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</si>
  <si>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</si>
  <si>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</si>
  <si>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</si>
  <si>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</si>
  <si>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</si>
  <si>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</si>
  <si>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</si>
  <si>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</si>
  <si>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</si>
  <si>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</si>
  <si>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</si>
  <si>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</si>
  <si>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</si>
  <si>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</si>
  <si>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</si>
  <si>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</si>
  <si>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</si>
  <si>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</si>
  <si>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</si>
  <si>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</si>
  <si>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</si>
  <si>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</si>
  <si>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</si>
  <si>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</si>
  <si>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</si>
  <si>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</si>
  <si>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</si>
  <si>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</si>
  <si>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</si>
  <si>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</si>
  <si>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</si>
  <si>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</si>
  <si>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</si>
  <si>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</si>
  <si>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</si>
  <si>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</si>
  <si>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</si>
  <si>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</si>
  <si>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</si>
  <si>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</si>
  <si>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</si>
  <si>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</si>
  <si>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</si>
  <si>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</si>
  <si>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</si>
  <si>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</si>
  <si>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</si>
  <si>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</si>
  <si>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</si>
  <si>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</si>
  <si>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</si>
  <si>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</si>
  <si>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</si>
  <si>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</si>
  <si>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</si>
  <si>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</si>
  <si>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</si>
  <si>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</si>
  <si>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</si>
  <si>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</si>
  <si>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</si>
  <si>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</si>
  <si>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</si>
  <si>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</si>
  <si>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</si>
  <si>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</si>
  <si>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</si>
  <si>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</si>
  <si>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</si>
  <si>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</si>
  <si>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</si>
  <si>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</si>
  <si>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</si>
  <si>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</si>
  <si>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</si>
  <si>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</si>
  <si>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</si>
  <si>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</si>
  <si>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</si>
  <si>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</si>
  <si>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</si>
  <si>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</si>
  <si>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</si>
  <si>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</si>
  <si>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</si>
  <si>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</si>
  <si>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</si>
  <si>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</si>
  <si>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</si>
  <si>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</si>
  <si>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</si>
  <si>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</si>
  <si>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</si>
  <si>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</si>
  <si>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</si>
  <si>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</si>
  <si>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</si>
  <si>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</si>
  <si>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</si>
  <si>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</si>
  <si>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</si>
  <si>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</si>
  <si>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</si>
  <si>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</si>
  <si>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</si>
  <si>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</si>
  <si>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</si>
  <si>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</si>
  <si>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</si>
  <si>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</si>
  <si>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</si>
  <si>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</si>
  <si>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</si>
  <si>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</si>
  <si>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</si>
  <si>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</si>
  <si>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</si>
  <si>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</si>
  <si>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</si>
  <si>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</si>
  <si>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</si>
  <si>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</si>
  <si>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</si>
  <si>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</si>
  <si>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</si>
  <si>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</si>
  <si>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</si>
  <si>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</si>
  <si>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</si>
  <si>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</si>
  <si>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</si>
  <si>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</si>
  <si>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</si>
  <si>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</si>
  <si>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</si>
  <si>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</si>
  <si>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</si>
  <si>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</si>
  <si>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</si>
  <si>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</si>
  <si>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</si>
  <si>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</si>
  <si>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</si>
  <si>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</si>
  <si>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</si>
  <si>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</si>
  <si>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</si>
  <si>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</si>
  <si>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</si>
  <si>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</si>
  <si>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</si>
  <si>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</si>
  <si>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</si>
  <si>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</si>
  <si>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</si>
  <si>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</si>
  <si>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</si>
  <si>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</si>
  <si>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</si>
  <si>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</si>
  <si>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</si>
  <si>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</si>
  <si>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</si>
  <si>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</si>
  <si>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</si>
  <si>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</si>
  <si>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</si>
  <si>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</si>
  <si>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</si>
  <si>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</si>
  <si>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</si>
  <si>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</si>
  <si>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</si>
  <si>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</si>
  <si>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</si>
  <si>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</si>
  <si>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</si>
  <si>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</si>
  <si>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</si>
  <si>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</si>
  <si>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</si>
  <si>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</si>
  <si>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</si>
  <si>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</si>
  <si>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</si>
  <si>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</si>
  <si>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</si>
  <si>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</si>
  <si>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</si>
  <si>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</si>
  <si>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</si>
  <si>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</si>
  <si>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</si>
  <si>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</si>
  <si>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</si>
  <si>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</si>
  <si>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</si>
  <si>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</si>
  <si>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</si>
  <si>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</si>
  <si>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</si>
  <si>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</si>
  <si>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</si>
  <si>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</si>
  <si>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</si>
  <si>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</si>
  <si>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</si>
  <si>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</si>
  <si>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</si>
  <si>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</si>
  <si>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</si>
  <si>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</si>
  <si>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</si>
  <si>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</si>
  <si>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</si>
  <si>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</si>
  <si>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</si>
  <si>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</si>
  <si>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</si>
  <si>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</si>
  <si>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</si>
  <si>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</si>
  <si>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</si>
  <si>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</si>
  <si>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</si>
  <si>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</si>
  <si>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</si>
  <si>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</si>
  <si>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</si>
  <si>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</si>
  <si>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</si>
  <si>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</si>
  <si>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</si>
  <si>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</si>
  <si>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</si>
  <si>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</si>
  <si>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</si>
  <si>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</si>
  <si>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</si>
  <si>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</si>
  <si>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</si>
  <si>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</si>
  <si>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</si>
  <si>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</si>
  <si>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</si>
  <si>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</si>
  <si>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</si>
  <si>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</si>
  <si>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</si>
  <si>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</si>
  <si>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</si>
  <si>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</si>
  <si>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</si>
  <si>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</si>
  <si>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</si>
  <si>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</si>
  <si>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</si>
  <si>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</si>
  <si>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</si>
  <si>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</si>
  <si>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</si>
  <si>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</si>
  <si>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</si>
  <si>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</si>
  <si>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</si>
  <si>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</si>
  <si>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</si>
  <si>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</si>
  <si>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</si>
  <si>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</si>
  <si>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</si>
  <si>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</si>
  <si>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</si>
  <si>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</si>
  <si>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</si>
  <si>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</si>
  <si>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</si>
  <si>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</si>
  <si>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</si>
  <si>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</si>
  <si>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</si>
  <si>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</si>
  <si>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</si>
  <si>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</si>
  <si>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</si>
  <si>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</si>
  <si>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</si>
  <si>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</si>
  <si>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</si>
  <si>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</si>
  <si>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</si>
  <si>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</si>
  <si>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</si>
  <si>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</si>
  <si>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</si>
  <si>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</si>
  <si>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</si>
  <si>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</si>
  <si>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</si>
  <si>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</si>
  <si>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</si>
  <si>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</si>
  <si>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</si>
  <si>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</si>
  <si>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</si>
  <si>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</si>
  <si>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</si>
  <si>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</si>
  <si>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</si>
  <si>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</si>
  <si>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</si>
  <si>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</si>
  <si>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</si>
  <si>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</si>
  <si>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</si>
  <si>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</si>
  <si>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</si>
  <si>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</si>
  <si>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</si>
  <si>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</si>
  <si>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</si>
  <si>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</si>
  <si>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</si>
  <si>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</si>
  <si>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</si>
  <si>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</si>
  <si>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</si>
  <si>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</si>
  <si>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</si>
  <si>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</si>
  <si>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</si>
  <si>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</si>
  <si>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</si>
  <si>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</si>
  <si>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</si>
  <si>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</si>
  <si>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</si>
  <si>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</si>
  <si>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</si>
  <si>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</si>
  <si>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</si>
  <si>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</si>
  <si>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</si>
  <si>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</si>
  <si>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</si>
  <si>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</si>
  <si>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</si>
  <si>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</si>
  <si>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</si>
  <si>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</si>
  <si>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</si>
  <si>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</si>
  <si>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</si>
  <si>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</si>
  <si>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</si>
  <si>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</si>
  <si>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</si>
  <si>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</si>
  <si>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</si>
  <si>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</si>
  <si>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</si>
  <si>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</si>
  <si>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</si>
  <si>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</si>
  <si>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</si>
  <si>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</si>
  <si>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</si>
  <si>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</si>
  <si>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</si>
  <si>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</si>
  <si>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</si>
  <si>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</si>
  <si>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</si>
  <si>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</si>
  <si>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</si>
  <si>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</si>
  <si>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</si>
  <si>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</si>
  <si>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</si>
  <si>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</si>
  <si>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</si>
  <si>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</si>
  <si>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</si>
  <si>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</si>
  <si>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</si>
  <si>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</si>
  <si>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</si>
  <si>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</si>
  <si>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</si>
  <si>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</si>
  <si>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</si>
  <si>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</si>
  <si>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</si>
  <si>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</si>
  <si>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</si>
  <si>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</si>
  <si>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</si>
  <si>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</si>
  <si>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</si>
  <si>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</si>
  <si>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</si>
  <si>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</si>
  <si>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</si>
  <si>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</si>
  <si>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</si>
  <si>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</si>
  <si>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</si>
  <si>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</si>
  <si>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</si>
  <si>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</si>
  <si>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</si>
  <si>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</si>
  <si>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</si>
  <si>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</si>
  <si>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</si>
  <si>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</si>
  <si>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</si>
  <si>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</si>
  <si>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</si>
  <si>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</si>
  <si>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</si>
  <si>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</si>
  <si>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</si>
  <si>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</si>
  <si>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</si>
  <si>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</si>
  <si>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</si>
  <si>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</si>
  <si>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</si>
  <si>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</si>
  <si>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</si>
  <si>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</si>
  <si>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</si>
  <si>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</si>
  <si>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</si>
  <si>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</si>
  <si>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</si>
  <si>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</si>
  <si>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</si>
  <si>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</si>
  <si>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</si>
  <si>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</si>
  <si>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</si>
  <si>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</si>
  <si>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</si>
  <si>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</si>
  <si>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</si>
  <si>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</si>
  <si>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</si>
  <si>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</si>
  <si>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</si>
  <si>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</si>
  <si>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</si>
  <si>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</si>
  <si>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</si>
  <si>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</si>
  <si>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</si>
  <si>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</si>
  <si>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</si>
  <si>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</si>
  <si>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</si>
  <si>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</si>
  <si>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</si>
  <si>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</si>
  <si>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</si>
  <si>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</si>
  <si>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</si>
  <si>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</si>
  <si>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</si>
  <si>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</si>
  <si>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</si>
  <si>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</si>
  <si>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</si>
  <si>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</si>
  <si>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</si>
  <si>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</si>
  <si>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</si>
  <si>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</si>
  <si>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</si>
  <si>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</si>
  <si>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</si>
  <si>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</si>
  <si>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</si>
  <si>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</si>
  <si>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</si>
  <si>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</si>
  <si>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</si>
  <si>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</si>
  <si>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</si>
  <si>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</si>
  <si>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</si>
  <si>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</si>
  <si>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</si>
  <si>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</si>
  <si>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</si>
  <si>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</si>
  <si>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</si>
  <si>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</si>
  <si>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</si>
  <si>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</si>
  <si>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</si>
  <si>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</si>
  <si>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</si>
  <si>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</si>
  <si>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</si>
  <si>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</si>
  <si>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</si>
  <si>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</si>
  <si>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</si>
  <si>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</si>
  <si>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</si>
  <si>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</si>
  <si>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</si>
  <si>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</si>
  <si>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</si>
  <si>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</si>
  <si>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</si>
  <si>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</si>
  <si>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</si>
  <si>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</si>
  <si>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</si>
  <si>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</si>
  <si>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</si>
  <si>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</si>
  <si>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</si>
  <si>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</si>
  <si>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</si>
  <si>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</si>
  <si>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</si>
  <si>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</si>
  <si>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</si>
  <si>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</si>
  <si>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</si>
  <si>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</si>
  <si>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</si>
  <si>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</si>
  <si>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</si>
  <si>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</si>
  <si>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</si>
  <si>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</si>
  <si>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</si>
  <si>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</si>
  <si>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</si>
  <si>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</si>
  <si>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</si>
  <si>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</si>
  <si>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</si>
  <si>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</si>
  <si>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</si>
  <si>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</si>
  <si>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</si>
  <si>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</si>
  <si>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</si>
  <si>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</si>
  <si>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</si>
  <si>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</si>
  <si>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</si>
  <si>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</si>
  <si>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</si>
  <si>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</si>
  <si>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</si>
  <si>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</si>
  <si>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</si>
  <si>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</si>
  <si>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</si>
  <si>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</si>
  <si>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</si>
  <si>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</si>
  <si>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</si>
  <si>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</si>
  <si>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</si>
  <si>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</si>
  <si>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</si>
  <si>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</si>
  <si>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</si>
  <si>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</si>
  <si>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</si>
  <si>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</si>
  <si>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</si>
  <si>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</si>
  <si>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</si>
  <si>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</si>
  <si>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</si>
  <si>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</si>
  <si>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</si>
  <si>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</si>
  <si>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</si>
  <si>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</si>
  <si>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</si>
  <si>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</si>
  <si>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</si>
  <si>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</si>
  <si>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</si>
  <si>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</si>
  <si>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</si>
  <si>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</si>
  <si>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</si>
  <si>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</si>
  <si>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</si>
  <si>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</si>
  <si>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</si>
  <si>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</si>
  <si>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</si>
  <si>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</si>
  <si>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</si>
  <si>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</si>
  <si>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</si>
  <si>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</si>
  <si>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</si>
  <si>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</si>
  <si>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</si>
  <si>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</si>
  <si>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</si>
  <si>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</si>
  <si>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</si>
  <si>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</si>
  <si>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</si>
  <si>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</si>
  <si>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</si>
  <si>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</si>
  <si>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</si>
  <si>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</si>
  <si>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</si>
  <si>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</si>
  <si>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</si>
  <si>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</si>
  <si>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</si>
  <si>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</si>
  <si>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</si>
  <si>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</si>
  <si>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</si>
  <si>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</si>
  <si>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</si>
  <si>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</si>
  <si>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</si>
  <si>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</si>
  <si>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</si>
  <si>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</si>
  <si>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</si>
  <si>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</si>
  <si>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</si>
  <si>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</si>
  <si>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</si>
  <si>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</si>
  <si>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</si>
  <si>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</si>
  <si>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</si>
  <si>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</si>
  <si>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</si>
  <si>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</si>
  <si>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</si>
  <si>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</si>
  <si>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</si>
  <si>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</si>
  <si>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</si>
  <si>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</si>
  <si>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</si>
  <si>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</si>
  <si>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</si>
  <si>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</si>
  <si>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</si>
  <si>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</si>
  <si>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</si>
  <si>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</si>
  <si>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</si>
  <si>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</si>
  <si>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</si>
  <si>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</si>
  <si>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</si>
  <si>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</si>
  <si>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</si>
  <si>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</si>
  <si>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</si>
  <si>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</si>
  <si>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</si>
  <si>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</si>
  <si>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</si>
  <si>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</si>
  <si>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</si>
  <si>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</si>
  <si>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</si>
  <si>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</si>
  <si>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</si>
  <si>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</si>
  <si>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</si>
  <si>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</si>
  <si>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</si>
  <si>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</si>
  <si>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</si>
  <si>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</si>
  <si>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</si>
  <si>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</si>
  <si>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</si>
  <si>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</si>
  <si>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</si>
  <si>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</si>
  <si>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</si>
  <si>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</si>
  <si>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</si>
  <si>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</si>
  <si>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</si>
  <si>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</si>
  <si>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</si>
  <si>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</si>
  <si>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</si>
  <si>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</si>
  <si>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</si>
  <si>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</si>
  <si>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</si>
  <si>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</si>
  <si>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</si>
  <si>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</si>
  <si>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</si>
  <si>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</si>
  <si>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</si>
  <si>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</si>
  <si>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</si>
  <si>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</si>
  <si>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</si>
  <si>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</si>
  <si>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</si>
  <si>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</si>
  <si>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</si>
  <si>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</si>
  <si>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</si>
  <si>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</si>
  <si>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</si>
  <si>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</si>
  <si>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</si>
  <si>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</si>
  <si>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</si>
  <si>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</si>
  <si>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</si>
  <si>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</si>
  <si>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</si>
  <si>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</si>
  <si>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</si>
  <si>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</si>
  <si>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</si>
  <si>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</si>
  <si>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</si>
  <si>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</si>
  <si>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</si>
  <si>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</si>
  <si>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</si>
  <si>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</si>
  <si>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</si>
  <si>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</si>
  <si>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</si>
  <si>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</si>
  <si>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</si>
  <si>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</si>
  <si>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</si>
  <si>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</si>
  <si>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</si>
  <si>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</si>
  <si>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</si>
  <si>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</si>
  <si>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</si>
  <si>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</si>
  <si>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</si>
  <si>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</si>
  <si>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</si>
  <si>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</si>
  <si>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</si>
  <si>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</si>
  <si>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</si>
  <si>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</si>
  <si>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</si>
  <si>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</si>
  <si>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</si>
  <si>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</si>
  <si>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</si>
  <si>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</si>
  <si>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</si>
  <si>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</si>
  <si>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</si>
  <si>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</si>
  <si>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</si>
  <si>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</si>
  <si>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</si>
  <si>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</si>
  <si>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</si>
  <si>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</si>
  <si>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</si>
  <si>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</si>
  <si>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</si>
  <si>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</si>
  <si>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</si>
  <si>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</si>
  <si>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</si>
  <si>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</si>
  <si>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</si>
  <si>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</si>
  <si>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</si>
  <si>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</si>
  <si>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</si>
  <si>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</si>
  <si>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</si>
  <si>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</si>
  <si>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</si>
  <si>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</si>
  <si>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</si>
  <si>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</si>
  <si>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</si>
  <si>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</si>
  <si>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</si>
  <si>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</si>
  <si>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</si>
  <si>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</si>
  <si>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</si>
  <si>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</si>
  <si>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</si>
  <si>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</si>
  <si>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</si>
  <si>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</si>
  <si>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</si>
  <si>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</si>
  <si>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</si>
  <si>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</si>
  <si>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</si>
  <si>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</si>
  <si>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</si>
  <si>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</si>
  <si>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</si>
  <si>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</si>
  <si>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</si>
  <si>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</si>
  <si>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</si>
  <si>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</si>
  <si>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</si>
  <si>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</si>
  <si>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</si>
  <si>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</si>
  <si>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</si>
  <si>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</si>
  <si>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</si>
  <si>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</si>
  <si>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</si>
  <si>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</si>
  <si>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</si>
  <si>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</si>
  <si>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</si>
  <si>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</si>
  <si>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</si>
  <si>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</si>
  <si>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</si>
  <si>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</si>
  <si>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</si>
  <si>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</si>
  <si>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</si>
  <si>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</si>
  <si>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</si>
  <si>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</si>
  <si>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</si>
  <si>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</si>
  <si>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</si>
  <si>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</si>
  <si>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</si>
  <si>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</si>
  <si>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</si>
  <si>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</si>
  <si>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</si>
  <si>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</si>
  <si>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</si>
  <si>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</si>
  <si>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</si>
  <si>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</si>
  <si>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</si>
  <si>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</si>
  <si>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</si>
  <si>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</si>
  <si>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</si>
  <si>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</si>
  <si>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</si>
  <si>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</si>
  <si>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</si>
  <si>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</si>
  <si>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</si>
  <si>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</si>
  <si>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</si>
  <si>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</si>
  <si>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</si>
  <si>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</si>
  <si>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</si>
  <si>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</si>
  <si>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</si>
  <si>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</si>
  <si>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</si>
  <si>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</si>
  <si>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</si>
  <si>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</si>
  <si>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</si>
  <si>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</si>
  <si>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</si>
  <si>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</si>
  <si>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</si>
  <si>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</si>
  <si>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</si>
  <si>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</si>
  <si>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</si>
  <si>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</si>
  <si>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</si>
  <si>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</si>
  <si>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</si>
  <si>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</si>
  <si>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</si>
  <si>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</si>
  <si>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</si>
  <si>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</si>
  <si>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</si>
  <si>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</si>
  <si>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</si>
  <si>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</si>
  <si>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</si>
  <si>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</si>
  <si>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</si>
  <si>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</si>
  <si>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</si>
  <si>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</si>
  <si>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</si>
  <si>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</si>
  <si>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</si>
  <si>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</si>
  <si>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</si>
  <si>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</si>
  <si>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</si>
  <si>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</si>
  <si>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</si>
  <si>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</si>
  <si>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</si>
  <si>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</si>
  <si>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</si>
  <si>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</si>
  <si>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</si>
  <si>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</si>
  <si>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</si>
  <si>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</si>
  <si>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</si>
  <si>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</si>
  <si>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</si>
  <si>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</si>
  <si>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</si>
  <si>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</si>
  <si>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</si>
  <si>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</si>
  <si>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</si>
  <si>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</si>
  <si>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</si>
  <si>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</si>
  <si>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</si>
  <si>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</si>
  <si>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</si>
  <si>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</si>
  <si>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</si>
  <si>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</si>
  <si>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</si>
  <si>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</si>
  <si>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</si>
  <si>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</si>
  <si>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</si>
  <si>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</si>
  <si>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</si>
  <si>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</si>
  <si>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</si>
  <si>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</si>
  <si>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</si>
  <si>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</si>
  <si>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</si>
  <si>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</si>
  <si>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</si>
  <si>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</si>
  <si>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</si>
  <si>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</si>
  <si>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</si>
  <si>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</si>
  <si>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</si>
  <si>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</si>
  <si>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</si>
  <si>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</si>
  <si>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</si>
  <si>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</si>
  <si>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</si>
  <si>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</si>
  <si>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</si>
  <si>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</si>
  <si>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</si>
  <si>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</si>
  <si>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</si>
  <si>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</si>
  <si>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</si>
  <si>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</si>
  <si>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</si>
  <si>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</si>
  <si>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</si>
  <si>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</si>
  <si>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</si>
  <si>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</si>
  <si>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</si>
  <si>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</si>
  <si>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</si>
  <si>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</si>
  <si>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</si>
  <si>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</si>
  <si>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</si>
  <si>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</si>
  <si>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</si>
  <si>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</si>
  <si>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</si>
  <si>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</si>
  <si>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</si>
  <si>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</si>
  <si>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</si>
  <si>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</si>
  <si>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</si>
  <si>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</si>
  <si>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</si>
  <si>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</si>
  <si>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</si>
  <si>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</si>
  <si>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</si>
  <si>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</si>
  <si>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</si>
  <si>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</si>
  <si>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</si>
  <si>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</si>
  <si>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</si>
  <si>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</si>
  <si>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</si>
  <si>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</si>
  <si>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</si>
  <si>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</si>
  <si>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</si>
  <si>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</si>
  <si>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</si>
  <si>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</si>
  <si>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</si>
  <si>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</si>
  <si>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</si>
  <si>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</si>
  <si>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</si>
  <si>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</si>
  <si>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</si>
  <si>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</si>
  <si>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</si>
  <si>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</si>
  <si>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</si>
  <si>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</si>
  <si>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</si>
  <si>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</si>
  <si>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</si>
  <si>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</si>
  <si>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</si>
  <si>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</si>
  <si>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</si>
  <si>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</si>
  <si>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</si>
  <si>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</si>
  <si>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</si>
  <si>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</si>
  <si>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</si>
  <si>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</si>
  <si>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</si>
  <si>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</si>
  <si>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</si>
  <si>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</si>
  <si>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</si>
  <si>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</si>
  <si>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</si>
  <si>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</si>
  <si>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</si>
  <si>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</si>
  <si>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</si>
  <si>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</si>
  <si>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</si>
  <si>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</si>
  <si>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</si>
  <si>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</si>
  <si>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</si>
  <si>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</si>
  <si>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</si>
  <si>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</si>
  <si>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</si>
  <si>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</si>
  <si>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</si>
  <si>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</si>
  <si>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</si>
  <si>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</si>
  <si>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</si>
  <si>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</si>
  <si>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</si>
  <si>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</si>
  <si>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</si>
  <si>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</si>
  <si>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</si>
  <si>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</si>
  <si>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</si>
  <si>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</si>
  <si>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</si>
  <si>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</si>
  <si>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</si>
  <si>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</si>
  <si>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</si>
  <si>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</si>
  <si>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</si>
  <si>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</si>
  <si>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</si>
  <si>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</si>
  <si>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</si>
  <si>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</si>
  <si>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</si>
  <si>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</si>
  <si>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</si>
  <si>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</si>
  <si>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</si>
  <si>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</si>
  <si>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</si>
  <si>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</si>
  <si>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</si>
  <si>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</si>
  <si>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</si>
  <si>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</si>
  <si>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</si>
  <si>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</si>
  <si>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</si>
  <si>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</si>
  <si>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</si>
  <si>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</si>
  <si>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</si>
  <si>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</si>
  <si>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</si>
  <si>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</si>
  <si>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</si>
  <si>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</si>
  <si>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</si>
  <si>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</si>
  <si>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</si>
  <si>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</si>
  <si>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</si>
  <si>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</si>
  <si>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</si>
  <si>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</si>
  <si>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</si>
  <si>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</si>
  <si>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</si>
  <si>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</si>
  <si>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</si>
  <si>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</si>
  <si>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</si>
  <si>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</si>
  <si>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</si>
  <si>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</si>
  <si>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</si>
  <si>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</si>
  <si>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</si>
  <si>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</si>
  <si>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</si>
  <si>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</si>
  <si>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</si>
  <si>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</si>
  <si>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</si>
  <si>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</si>
  <si>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</si>
  <si>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</si>
  <si>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</si>
  <si>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</si>
  <si>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</si>
  <si>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</si>
  <si>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</si>
  <si>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</si>
  <si>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</si>
  <si>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</si>
  <si>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</si>
  <si>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</si>
  <si>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</si>
  <si>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</si>
  <si>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</si>
  <si>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</si>
  <si>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</si>
  <si>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</si>
  <si>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</si>
  <si>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</si>
  <si>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</si>
  <si>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</si>
  <si>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</si>
  <si>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</si>
  <si>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</si>
  <si>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</si>
  <si>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</si>
  <si>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</si>
  <si>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</si>
  <si>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</si>
  <si>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</si>
  <si>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</si>
  <si>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</si>
  <si>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</si>
  <si>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</si>
  <si>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</si>
  <si>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</si>
  <si>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</si>
  <si>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</si>
  <si>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</si>
  <si>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</si>
  <si>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</si>
  <si>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</si>
  <si>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</si>
  <si>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</si>
  <si>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</si>
  <si>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</si>
  <si>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</si>
  <si>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</si>
  <si>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</si>
  <si>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</si>
  <si>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</si>
  <si>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</si>
  <si>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</si>
  <si>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</si>
  <si>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</si>
  <si>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</si>
  <si>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</si>
  <si>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</si>
  <si>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</si>
  <si>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</si>
  <si>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</si>
  <si>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</si>
  <si>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</si>
  <si>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</si>
  <si>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</si>
  <si>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</si>
  <si>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</si>
  <si>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</si>
  <si>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</si>
  <si>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</si>
  <si>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</si>
  <si>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</si>
  <si>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</si>
  <si>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</si>
  <si>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</si>
  <si>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</si>
  <si>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</si>
  <si>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</si>
  <si>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</si>
  <si>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</si>
  <si>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</si>
  <si>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</si>
  <si>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</si>
  <si>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</si>
  <si>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</si>
  <si>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</si>
  <si>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</si>
  <si>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</si>
  <si>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</si>
  <si>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</si>
  <si>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</si>
  <si>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</si>
  <si>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</si>
  <si>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</si>
  <si>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</si>
  <si>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</si>
  <si>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</si>
  <si>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</si>
  <si>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</si>
  <si>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</si>
  <si>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</si>
  <si>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</si>
  <si>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</si>
  <si>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</si>
  <si>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</si>
  <si>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</si>
  <si>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</si>
  <si>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</si>
  <si>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</si>
  <si>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</si>
  <si>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</si>
  <si>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</si>
  <si>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</si>
  <si>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</si>
  <si>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</si>
  <si>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</si>
  <si>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</si>
  <si>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</si>
  <si>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</si>
  <si>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</si>
  <si>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</si>
  <si>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</si>
  <si>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</si>
  <si>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</si>
  <si>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</si>
  <si>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</si>
  <si>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</si>
  <si>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</si>
  <si>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</si>
  <si>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</si>
  <si>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</si>
  <si>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</si>
  <si>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</si>
  <si>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</si>
  <si>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</si>
  <si>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</si>
  <si>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</si>
  <si>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</si>
  <si>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</si>
  <si>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</si>
  <si>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</si>
  <si>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</si>
  <si>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</si>
  <si>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</si>
  <si>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</si>
  <si>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</si>
  <si>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</si>
  <si>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</si>
  <si>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</si>
  <si>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</si>
  <si>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</si>
  <si>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</si>
  <si>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</si>
  <si>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</si>
  <si>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</si>
  <si>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</si>
  <si>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</si>
  <si>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</si>
  <si>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</si>
  <si>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</si>
  <si>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</si>
  <si>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</si>
  <si>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</si>
  <si>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</si>
  <si>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</si>
  <si>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</si>
  <si>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</si>
  <si>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</si>
  <si>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</si>
  <si>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</si>
  <si>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</si>
  <si>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</si>
  <si>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</si>
  <si>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</si>
  <si>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</si>
  <si>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</si>
  <si>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</si>
  <si>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</si>
  <si>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</si>
  <si>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</si>
  <si>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</si>
  <si>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</si>
  <si>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</si>
  <si>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</si>
  <si>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</si>
  <si>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</si>
  <si>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</si>
  <si>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</si>
  <si>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</si>
  <si>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</si>
  <si>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</si>
  <si>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</si>
  <si>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</si>
  <si>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</si>
  <si>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</si>
  <si>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</si>
  <si>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</si>
  <si>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</si>
  <si>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</si>
  <si>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</si>
  <si>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</si>
  <si>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</si>
  <si>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</si>
  <si>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</si>
  <si>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</si>
  <si>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</si>
  <si>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</si>
  <si>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</si>
  <si>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</si>
  <si>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</si>
  <si>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</si>
  <si>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</si>
  <si>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</si>
  <si>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</si>
  <si>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</si>
  <si>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</si>
  <si>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</si>
  <si>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</si>
  <si>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</si>
  <si>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</si>
  <si>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</si>
  <si>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</si>
  <si>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</si>
  <si>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</si>
  <si>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</si>
  <si>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</si>
  <si>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</si>
  <si>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</si>
  <si>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</si>
  <si>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</si>
  <si>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</si>
  <si>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</si>
  <si>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</si>
  <si>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</si>
  <si>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</si>
  <si>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</si>
  <si>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</si>
  <si>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</si>
  <si>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</si>
  <si>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</si>
  <si>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</si>
  <si>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</si>
  <si>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</si>
  <si>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</si>
  <si>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</si>
  <si>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</si>
  <si>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</si>
  <si>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</si>
  <si>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</si>
  <si>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</si>
  <si>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</si>
  <si>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</si>
  <si>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</si>
  <si>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</si>
  <si>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</si>
  <si>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</si>
  <si>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</si>
  <si>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</si>
  <si>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</si>
  <si>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</si>
  <si>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</si>
  <si>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</si>
  <si>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</si>
  <si>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</si>
  <si>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</si>
  <si>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</si>
  <si>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</si>
  <si>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</si>
  <si>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</si>
  <si>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</si>
  <si>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</si>
  <si>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</si>
  <si>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</si>
  <si>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</si>
  <si>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</si>
  <si>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</si>
  <si>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</si>
  <si>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</si>
  <si>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</si>
  <si>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</si>
  <si>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</si>
  <si>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</si>
  <si>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</si>
  <si>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</si>
  <si>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</si>
  <si>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</si>
  <si>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</si>
  <si>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</si>
  <si>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</si>
  <si>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</si>
  <si>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</si>
  <si>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</si>
  <si>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</si>
  <si>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</si>
  <si>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</si>
  <si>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</si>
  <si>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</si>
  <si>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</si>
  <si>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</si>
  <si>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</si>
  <si>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</si>
  <si>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</si>
  <si>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</si>
  <si>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</si>
  <si>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</si>
  <si>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</si>
  <si>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</si>
  <si>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</si>
  <si>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</si>
  <si>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</si>
  <si>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</si>
  <si>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</si>
  <si>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</si>
  <si>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</si>
  <si>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</si>
  <si>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</si>
  <si>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</si>
  <si>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</si>
  <si>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</si>
  <si>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</si>
  <si>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</si>
  <si>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</si>
  <si>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</si>
  <si>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</si>
  <si>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</si>
  <si>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</si>
  <si>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</si>
  <si>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</si>
  <si>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</si>
  <si>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</si>
  <si>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</si>
  <si>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</si>
  <si>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</si>
  <si>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</si>
  <si>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</si>
  <si>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</si>
  <si>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</si>
  <si>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</si>
  <si>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</si>
  <si>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</si>
  <si>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</si>
  <si>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</si>
  <si>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</si>
  <si>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</si>
  <si>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</si>
  <si>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</si>
  <si>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</si>
  <si>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</si>
  <si>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</si>
  <si>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</si>
  <si>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</si>
  <si>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</si>
  <si>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</si>
  <si>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</si>
  <si>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</si>
  <si>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</si>
  <si>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</si>
  <si>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</si>
  <si>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</si>
  <si>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</si>
  <si>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</si>
  <si>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</si>
  <si>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</si>
  <si>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</si>
  <si>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</si>
  <si>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</si>
  <si>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</si>
  <si>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</si>
  <si>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</si>
  <si>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</si>
  <si>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</si>
  <si>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</si>
  <si>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</si>
  <si>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</si>
  <si>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</si>
  <si>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</si>
  <si>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</si>
  <si>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</si>
  <si>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</si>
  <si>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</si>
  <si>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</si>
  <si>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</si>
  <si>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</si>
  <si>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</si>
  <si>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</si>
  <si>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</si>
  <si>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</si>
  <si>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</si>
  <si>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</si>
  <si>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</si>
  <si>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</si>
  <si>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</si>
  <si>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</si>
  <si>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</si>
  <si>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</si>
  <si>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</si>
  <si>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</si>
  <si>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</si>
  <si>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</si>
  <si>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</si>
  <si>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</si>
  <si>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</si>
  <si>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</si>
  <si>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</si>
  <si>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</si>
  <si>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</si>
  <si>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</si>
  <si>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</si>
  <si>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</si>
  <si>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</si>
  <si>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</si>
  <si>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</si>
  <si>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</si>
  <si>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</si>
  <si>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</si>
  <si>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</si>
  <si>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</si>
  <si>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</si>
  <si>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</si>
  <si>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</si>
  <si>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</si>
  <si>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</si>
  <si>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</si>
  <si>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</si>
  <si>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</si>
  <si>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</si>
  <si>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</si>
  <si>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</si>
  <si>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</si>
  <si>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</si>
  <si>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</si>
  <si>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</si>
  <si>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</si>
  <si>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</si>
  <si>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</si>
  <si>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</si>
  <si>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</si>
  <si>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</si>
  <si>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</si>
  <si>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</si>
  <si>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</si>
  <si>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</si>
  <si>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</si>
  <si>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</si>
  <si>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</si>
  <si>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</si>
  <si>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</si>
  <si>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</si>
  <si>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</si>
  <si>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</si>
  <si>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</si>
  <si>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</si>
  <si>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</si>
  <si>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</si>
  <si>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</si>
  <si>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</si>
  <si>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</si>
  <si>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</si>
  <si>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</si>
  <si>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</si>
  <si>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</si>
  <si>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</si>
  <si>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</si>
  <si>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</si>
  <si>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</si>
  <si>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</si>
  <si>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</si>
  <si>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</si>
  <si>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</si>
  <si>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</si>
  <si>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</si>
  <si>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</si>
  <si>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</si>
  <si>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</si>
  <si>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</si>
  <si>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</si>
  <si>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</si>
  <si>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</si>
  <si>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</si>
  <si>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</si>
  <si>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</si>
  <si>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</si>
  <si>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</si>
  <si>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</si>
  <si>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</si>
  <si>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</si>
  <si>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</si>
  <si>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</si>
  <si>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</si>
  <si>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</si>
  <si>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</si>
  <si>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</si>
  <si>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</si>
  <si>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</si>
  <si>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</si>
  <si>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</si>
  <si>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</si>
  <si>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</si>
  <si>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</si>
  <si>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</si>
  <si>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</si>
  <si>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</si>
  <si>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</si>
  <si>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</si>
  <si>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</si>
  <si>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</si>
  <si>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</si>
  <si>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</si>
  <si>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</si>
  <si>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</si>
  <si>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</si>
  <si>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</si>
  <si>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</si>
  <si>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</si>
  <si>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</si>
  <si>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</si>
  <si>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</si>
  <si>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</si>
  <si>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</si>
  <si>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</si>
  <si>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</si>
  <si>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</si>
  <si>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</si>
  <si>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</si>
  <si>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</si>
  <si>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</si>
  <si>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</si>
  <si>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</si>
  <si>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</si>
  <si>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</si>
  <si>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</si>
  <si>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</si>
  <si>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</si>
  <si>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</si>
  <si>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</si>
  <si>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</si>
  <si>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</si>
  <si>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</si>
  <si>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</si>
  <si>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</si>
  <si>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</si>
  <si>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</si>
  <si>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</si>
  <si>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</si>
  <si>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</si>
  <si>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</si>
  <si>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</si>
  <si>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</si>
  <si>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</si>
  <si>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</si>
  <si>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</si>
  <si>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</si>
  <si>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</si>
  <si>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</si>
  <si>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</si>
  <si>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</si>
  <si>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</si>
  <si>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</si>
  <si>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</si>
  <si>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</si>
  <si>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</si>
  <si>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</si>
  <si>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</si>
  <si>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</si>
  <si>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</si>
  <si>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</si>
  <si>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</si>
  <si>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</si>
  <si>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</si>
  <si>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</si>
  <si>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</si>
  <si>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</si>
  <si>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</si>
  <si>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</si>
  <si>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</si>
  <si>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</si>
  <si>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</si>
  <si>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</si>
  <si>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</si>
  <si>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</si>
  <si>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</si>
  <si>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</si>
  <si>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</si>
  <si>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</si>
  <si>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</si>
  <si>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</si>
  <si>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</si>
  <si>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</si>
  <si>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</si>
  <si>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</si>
  <si>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</si>
  <si>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</si>
  <si>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</si>
  <si>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</si>
  <si>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</si>
  <si>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</si>
  <si>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</si>
  <si>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</si>
  <si>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</si>
  <si>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</si>
  <si>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</si>
  <si>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</si>
  <si>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</si>
  <si>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</si>
  <si>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</si>
  <si>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</si>
  <si>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</si>
  <si>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</si>
  <si>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</si>
  <si>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</si>
  <si>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</si>
  <si>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</si>
  <si>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</si>
  <si>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</si>
  <si>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</si>
  <si>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</si>
  <si>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</si>
  <si>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</si>
  <si>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</si>
  <si>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</si>
  <si>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</si>
  <si>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</si>
  <si>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</si>
  <si>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</si>
  <si>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</si>
  <si>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</si>
  <si>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</si>
  <si>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</si>
  <si>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</si>
  <si>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</si>
  <si>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</si>
  <si>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</si>
  <si>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</si>
  <si>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</si>
  <si>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</si>
  <si>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</si>
  <si>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</si>
  <si>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</si>
  <si>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</si>
  <si>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</si>
  <si>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</si>
  <si>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</si>
  <si>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</si>
  <si>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</si>
  <si>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</si>
  <si>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</si>
  <si>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</si>
  <si>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</si>
  <si>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</si>
  <si>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</si>
  <si>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</si>
  <si>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</si>
  <si>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</si>
  <si>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</si>
  <si>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</si>
  <si>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</si>
  <si>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</si>
  <si>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</si>
  <si>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</si>
  <si>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</si>
  <si>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</si>
  <si>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</si>
  <si>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</si>
  <si>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</si>
  <si>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</si>
  <si>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</si>
  <si>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</si>
  <si>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</si>
  <si>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</si>
  <si>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</si>
  <si>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</si>
  <si>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</si>
  <si>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</si>
  <si>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</si>
  <si>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</si>
  <si>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</si>
  <si>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</si>
  <si>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</si>
  <si>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</si>
  <si>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</si>
  <si>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</si>
  <si>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</si>
  <si>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</si>
  <si>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</si>
  <si>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</si>
  <si>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</si>
  <si>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</si>
  <si>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</si>
  <si>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</si>
  <si>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</si>
  <si>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</si>
  <si>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</si>
  <si>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</si>
  <si>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</si>
  <si>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</si>
  <si>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</si>
  <si>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</si>
  <si>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</si>
  <si>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</si>
  <si>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</si>
  <si>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</si>
  <si>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</si>
  <si>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</si>
  <si>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</si>
  <si>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</si>
  <si>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</si>
  <si>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</si>
  <si>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</si>
  <si>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</si>
  <si>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</si>
  <si>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</si>
  <si>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</si>
  <si>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</si>
  <si>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</si>
  <si>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</si>
  <si>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</si>
  <si>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</si>
  <si>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</si>
  <si>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</si>
  <si>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</si>
  <si>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</si>
  <si>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</si>
  <si>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</si>
  <si>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</si>
  <si>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</si>
  <si>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</si>
  <si>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</si>
  <si>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</si>
  <si>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</si>
  <si>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</si>
  <si>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</si>
  <si>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</si>
  <si>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</si>
  <si>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</si>
  <si>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</si>
  <si>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</si>
  <si>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</si>
  <si>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</si>
  <si>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</si>
  <si>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</si>
  <si>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</si>
  <si>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</si>
  <si>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</si>
  <si>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</si>
  <si>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</si>
  <si>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</si>
  <si>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</si>
  <si>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</si>
  <si>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</si>
  <si>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</si>
  <si>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</si>
  <si>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</si>
  <si>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</si>
  <si>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</si>
  <si>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</si>
  <si>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</si>
  <si>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</si>
  <si>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</si>
  <si>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</si>
  <si>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</si>
  <si>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</si>
  <si>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</si>
  <si>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</si>
  <si>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</si>
  <si>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</si>
  <si>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</si>
  <si>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</si>
  <si>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</si>
  <si>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</si>
  <si>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</si>
  <si>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</si>
  <si>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</si>
  <si>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</si>
  <si>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</si>
  <si>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</si>
  <si>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</si>
  <si>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</si>
  <si>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</si>
  <si>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</si>
  <si>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</si>
  <si>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</si>
  <si>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</si>
  <si>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</si>
  <si>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</si>
  <si>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</si>
  <si>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</si>
  <si>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</si>
  <si>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</si>
  <si>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</si>
  <si>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</si>
  <si>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</si>
  <si>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</si>
  <si>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</si>
  <si>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</si>
  <si>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</si>
  <si>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</si>
  <si>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</si>
  <si>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</si>
  <si>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</si>
  <si>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</si>
  <si>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</si>
  <si>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</si>
  <si>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</si>
  <si>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</si>
  <si>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</si>
  <si>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</si>
  <si>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</si>
  <si>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</si>
  <si>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</si>
  <si>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</si>
  <si>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</si>
  <si>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</si>
  <si>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</si>
  <si>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</si>
  <si>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</si>
  <si>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</si>
  <si>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</si>
  <si>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</si>
  <si>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</si>
  <si>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</si>
  <si>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</si>
  <si>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</si>
  <si>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</si>
  <si>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</si>
  <si>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</si>
  <si>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</si>
  <si>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</si>
  <si>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</si>
  <si>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</si>
  <si>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</si>
  <si>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</si>
  <si>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</si>
  <si>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</si>
  <si>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</si>
  <si>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</si>
  <si>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</si>
  <si>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</si>
  <si>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</si>
  <si>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</si>
  <si>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</si>
  <si>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</si>
  <si>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</si>
  <si>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</si>
  <si>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</si>
  <si>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</si>
  <si>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</si>
  <si>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</si>
  <si>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</si>
  <si>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</si>
  <si>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</si>
  <si>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</si>
  <si>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</si>
  <si>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</si>
  <si>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</si>
  <si>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</si>
  <si>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</si>
  <si>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</si>
  <si>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</si>
  <si>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</si>
  <si>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</si>
  <si>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</si>
  <si>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</si>
  <si>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</si>
  <si>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</si>
  <si>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</si>
  <si>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</si>
  <si>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</si>
  <si>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</si>
  <si>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</si>
  <si>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</si>
  <si>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</si>
  <si>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</si>
  <si>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</si>
  <si>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</si>
  <si>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</si>
  <si>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</si>
  <si>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</si>
  <si>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</si>
  <si>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</si>
  <si>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</si>
  <si>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</si>
  <si>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</si>
  <si>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</si>
  <si>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</si>
  <si>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</si>
  <si>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</si>
  <si>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</si>
  <si>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</si>
  <si>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</si>
  <si>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</si>
  <si>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</si>
  <si>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</si>
  <si>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</si>
  <si>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</si>
  <si>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</si>
  <si>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</si>
  <si>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</si>
  <si>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</si>
  <si>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</si>
  <si>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</si>
  <si>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</si>
  <si>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</si>
  <si>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</si>
  <si>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</si>
  <si>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</si>
  <si>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</si>
  <si>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</si>
  <si>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</si>
  <si>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</si>
  <si>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</si>
  <si>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</si>
  <si>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</si>
  <si>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</si>
  <si>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</si>
  <si>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</si>
  <si>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</si>
  <si>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</si>
  <si>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</si>
  <si>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</si>
  <si>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</si>
  <si>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</si>
  <si>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</si>
  <si>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</si>
  <si>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</si>
  <si>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</si>
  <si>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</si>
  <si>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</si>
  <si>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</si>
  <si>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</si>
  <si>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</si>
  <si>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</si>
  <si>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</si>
  <si>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</si>
  <si>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</si>
  <si>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</si>
  <si>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</si>
  <si>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</si>
  <si>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</si>
  <si>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</si>
  <si>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</si>
  <si>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</si>
  <si>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</si>
  <si>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</si>
  <si>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</si>
  <si>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</si>
  <si>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</si>
  <si>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</si>
  <si>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</si>
  <si>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</si>
  <si>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</si>
  <si>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</si>
  <si>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</si>
  <si>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</si>
  <si>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</si>
  <si>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</si>
  <si>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</si>
  <si>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</si>
  <si>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</si>
  <si>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</si>
  <si>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</si>
  <si>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</si>
  <si>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</si>
  <si>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</si>
  <si>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</si>
  <si>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</si>
  <si>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</si>
  <si>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</si>
  <si>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</si>
  <si>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</si>
  <si>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</si>
  <si>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</si>
  <si>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</si>
  <si>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</si>
  <si>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</si>
  <si>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</si>
  <si>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</si>
  <si>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</si>
  <si>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</si>
  <si>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</si>
  <si>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</si>
  <si>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</si>
  <si>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</si>
  <si>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</si>
  <si>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</si>
  <si>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</si>
  <si>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</si>
  <si>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</si>
  <si>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</si>
  <si>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</si>
  <si>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</si>
  <si>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</si>
  <si>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</si>
  <si>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</si>
  <si>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</si>
  <si>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</si>
  <si>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</si>
  <si>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</si>
  <si>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</si>
  <si>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</si>
  <si>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</si>
  <si>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</si>
  <si>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</si>
  <si>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</si>
  <si>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</si>
  <si>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</si>
  <si>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</si>
  <si>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</si>
  <si>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</si>
  <si>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</si>
  <si>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</si>
  <si>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</si>
  <si>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</si>
  <si>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</si>
  <si>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</si>
  <si>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</si>
  <si>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</si>
  <si>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</si>
  <si>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</si>
  <si>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</si>
  <si>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</si>
  <si>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</si>
  <si>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</si>
  <si>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</si>
  <si>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</si>
  <si>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</si>
  <si>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</si>
  <si>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</si>
  <si>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</si>
  <si>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</si>
  <si>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</si>
  <si>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</si>
  <si>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</si>
  <si>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</si>
  <si>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</si>
  <si>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</si>
  <si>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</si>
  <si>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</si>
  <si>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</si>
  <si>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</si>
  <si>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</si>
  <si>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</si>
  <si>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</si>
  <si>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</si>
  <si>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</si>
  <si>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</si>
  <si>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</si>
  <si>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</si>
  <si>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</si>
  <si>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</si>
  <si>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</si>
  <si>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</si>
  <si>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</si>
  <si>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</si>
  <si>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</si>
  <si>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</si>
  <si>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</si>
  <si>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</si>
  <si>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</si>
  <si>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</si>
  <si>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</si>
  <si>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</si>
  <si>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</si>
  <si>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</si>
  <si>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</si>
  <si>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</si>
  <si>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</si>
  <si>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</si>
  <si>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</si>
  <si>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</si>
  <si>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</si>
  <si>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</si>
  <si>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</si>
  <si>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</si>
  <si>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</si>
  <si>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</si>
  <si>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</si>
  <si>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</si>
  <si>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</si>
  <si>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</si>
  <si>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</si>
  <si>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</si>
  <si>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</si>
  <si>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</si>
  <si>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</si>
  <si>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</si>
  <si>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</si>
  <si>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</si>
  <si>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</si>
  <si>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</si>
  <si>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</si>
  <si>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</si>
  <si>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</si>
  <si>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</si>
  <si>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</si>
  <si>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</si>
  <si>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</si>
  <si>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</si>
  <si>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</si>
  <si>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</si>
  <si>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</si>
  <si>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</si>
  <si>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</si>
  <si>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</si>
  <si>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</si>
  <si>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</si>
  <si>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</si>
  <si>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</si>
  <si>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</si>
  <si>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</si>
  <si>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</si>
  <si>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</si>
  <si>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</si>
  <si>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</si>
  <si>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</si>
  <si>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</si>
  <si>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</si>
  <si>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</si>
  <si>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</si>
  <si>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</si>
  <si>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</si>
  <si>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</si>
  <si>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</si>
  <si>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</si>
  <si>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</si>
  <si>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</si>
  <si>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</si>
  <si>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</si>
  <si>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</si>
  <si>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</si>
  <si>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</si>
  <si>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</si>
  <si>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</si>
  <si>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</si>
  <si>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</si>
  <si>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</si>
  <si>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</si>
  <si>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</si>
  <si>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</si>
  <si>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</si>
  <si>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</si>
  <si>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</si>
  <si>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</si>
  <si>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</si>
  <si>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</si>
  <si>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</si>
  <si>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</si>
  <si>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</si>
  <si>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</si>
  <si>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</si>
  <si>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</si>
  <si>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</si>
  <si>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</si>
  <si>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</si>
  <si>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</si>
  <si>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</si>
  <si>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</si>
  <si>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</si>
  <si>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</si>
  <si>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</si>
  <si>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</si>
  <si>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</si>
  <si>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</si>
  <si>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</si>
  <si>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</si>
  <si>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</si>
  <si>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</si>
  <si>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</si>
  <si>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</si>
  <si>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</si>
  <si>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</si>
  <si>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</si>
  <si>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</si>
  <si>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</si>
  <si>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</si>
  <si>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</si>
  <si>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</si>
  <si>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</si>
  <si>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</si>
  <si>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</si>
  <si>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</si>
  <si>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</si>
  <si>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</si>
  <si>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</si>
  <si>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</si>
  <si>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</si>
  <si>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</si>
  <si>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</si>
  <si>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</si>
  <si>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</si>
  <si>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</si>
  <si>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</si>
  <si>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</si>
  <si>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</si>
  <si>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</si>
  <si>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</si>
  <si>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</si>
  <si>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</si>
  <si>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</si>
  <si>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</si>
  <si>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</si>
  <si>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</si>
  <si>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</si>
  <si>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</si>
  <si>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</si>
  <si>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</si>
  <si>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</si>
  <si>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</si>
  <si>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</si>
  <si>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</si>
  <si>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</si>
  <si>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</si>
  <si>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</si>
  <si>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</si>
  <si>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</si>
  <si>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</si>
  <si>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</si>
  <si>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</si>
  <si>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</si>
  <si>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</si>
  <si>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</si>
  <si>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</si>
  <si>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</si>
  <si>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</si>
  <si>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</si>
  <si>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</si>
  <si>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</si>
  <si>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</si>
  <si>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</si>
  <si>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</si>
  <si>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</si>
  <si>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</si>
  <si>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</si>
  <si>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</si>
  <si>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</si>
  <si>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</si>
  <si>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</si>
  <si>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</si>
  <si>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</si>
  <si>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</si>
  <si>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</si>
  <si>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</si>
  <si>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</si>
  <si>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</si>
  <si>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</si>
  <si>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</si>
  <si>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</si>
  <si>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</si>
  <si>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</si>
  <si>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</si>
  <si>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</si>
  <si>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</si>
  <si>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</si>
  <si>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</si>
  <si>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</si>
  <si>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</si>
  <si>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</si>
  <si>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</si>
  <si>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</si>
  <si>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</si>
  <si>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</si>
  <si>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</si>
  <si>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</si>
  <si>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</si>
  <si>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</si>
  <si>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</si>
  <si>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</si>
  <si>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</si>
  <si>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</si>
  <si>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</si>
  <si>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</si>
  <si>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</si>
  <si>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</si>
  <si>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</si>
  <si>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</si>
  <si>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</si>
  <si>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</si>
  <si>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</si>
  <si>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</si>
  <si>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</si>
  <si>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</si>
  <si>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</si>
  <si>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</si>
  <si>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</si>
  <si>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</si>
  <si>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</si>
  <si>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</si>
  <si>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</si>
  <si>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</si>
  <si>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</si>
  <si>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</si>
  <si>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</si>
  <si>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</si>
  <si>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</si>
  <si>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</si>
  <si>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</si>
  <si>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</si>
  <si>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</si>
  <si>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</si>
  <si>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</si>
  <si>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</si>
  <si>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</si>
  <si>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</si>
  <si>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</si>
  <si>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</si>
  <si>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</si>
  <si>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</si>
  <si>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</si>
  <si>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</si>
  <si>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</si>
  <si>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</si>
  <si>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</si>
  <si>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</si>
  <si>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</si>
  <si>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</si>
  <si>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</si>
  <si>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</si>
  <si>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</si>
  <si>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</si>
  <si>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</si>
  <si>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</si>
  <si>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</si>
  <si>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</si>
  <si>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</si>
  <si>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</si>
  <si>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</si>
  <si>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</si>
  <si>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</si>
  <si>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</si>
  <si>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</si>
  <si>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</si>
  <si>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</si>
  <si>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</si>
  <si>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</si>
  <si>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</si>
  <si>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</si>
  <si>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</si>
  <si>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</si>
  <si>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</si>
  <si>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</si>
  <si>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</si>
  <si>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</si>
  <si>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</si>
  <si>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</si>
  <si>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</si>
  <si>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</si>
  <si>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</si>
  <si>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</si>
  <si>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</si>
  <si>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</si>
  <si>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</si>
  <si>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</si>
  <si>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</si>
  <si>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</si>
  <si>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</si>
  <si>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</si>
  <si>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</si>
  <si>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</si>
  <si>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</si>
  <si>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</si>
  <si>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</si>
  <si>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</si>
  <si>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</si>
  <si>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</si>
  <si>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</si>
  <si>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</si>
  <si>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</si>
  <si>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</si>
  <si>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</si>
  <si>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</si>
  <si>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</si>
  <si>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</si>
  <si>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</si>
  <si>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</si>
  <si>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</si>
  <si>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</si>
  <si>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</si>
  <si>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</si>
  <si>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</si>
  <si>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</si>
  <si>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</si>
  <si>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</si>
  <si>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</si>
  <si>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</si>
  <si>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</si>
  <si>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</si>
  <si>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</si>
  <si>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</si>
  <si>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</si>
  <si>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</si>
  <si>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</si>
  <si>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</si>
  <si>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</si>
  <si>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</si>
  <si>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</si>
  <si>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</si>
  <si>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</si>
  <si>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</si>
  <si>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</si>
  <si>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</si>
  <si>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</si>
  <si>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</si>
  <si>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</si>
  <si>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</si>
  <si>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</si>
  <si>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</si>
  <si>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</si>
  <si>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</si>
  <si>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</si>
  <si>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</si>
  <si>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</si>
  <si>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</si>
  <si>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</si>
  <si>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</si>
  <si>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</si>
  <si>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</si>
  <si>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</si>
  <si>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</si>
  <si>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</si>
  <si>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</si>
  <si>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</si>
  <si>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</si>
  <si>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</si>
  <si>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</si>
  <si>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</si>
  <si>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</si>
  <si>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</si>
  <si>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</si>
  <si>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</si>
  <si>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</si>
  <si>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</si>
  <si>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</si>
  <si>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</si>
  <si>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</si>
  <si>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</si>
  <si>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</si>
  <si>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</si>
  <si>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</si>
  <si>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</si>
  <si>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</si>
  <si>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</si>
  <si>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</si>
  <si>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</si>
  <si>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</si>
  <si>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</si>
  <si>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</si>
  <si>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</si>
  <si>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</si>
  <si>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</si>
  <si>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</si>
  <si>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</si>
  <si>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</si>
  <si>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</si>
  <si>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</si>
  <si>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</si>
  <si>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</si>
  <si>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</si>
  <si>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</si>
  <si>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</si>
  <si>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</si>
  <si>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</si>
  <si>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</si>
  <si>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</si>
  <si>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</si>
  <si>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</si>
  <si>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</si>
  <si>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</si>
  <si>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</si>
  <si>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</si>
  <si>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</si>
  <si>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</si>
  <si>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</si>
  <si>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</si>
  <si>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</si>
  <si>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</si>
  <si>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</si>
  <si>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</si>
  <si>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</si>
  <si>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</si>
  <si>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</si>
  <si>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</si>
  <si>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</si>
  <si>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</si>
  <si>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</si>
  <si>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</si>
  <si>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</si>
  <si>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</si>
  <si>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</si>
  <si>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</si>
  <si>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</si>
  <si>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</si>
  <si>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</si>
  <si>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</si>
  <si>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</si>
  <si>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</si>
  <si>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</si>
  <si>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</si>
  <si>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</si>
  <si>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</si>
  <si>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</si>
  <si>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</si>
  <si>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</si>
  <si>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</si>
  <si>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</si>
  <si>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</si>
  <si>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</si>
  <si>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</si>
  <si>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</si>
  <si>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</si>
  <si>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</si>
  <si>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</si>
  <si>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</si>
  <si>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</si>
  <si>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</si>
  <si>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</si>
  <si>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</si>
  <si>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</si>
  <si>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</si>
  <si>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</si>
  <si>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</si>
  <si>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</si>
  <si>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</si>
  <si>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</si>
  <si>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</si>
  <si>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</si>
  <si>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</si>
  <si>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</si>
  <si>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</si>
  <si>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</si>
  <si>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</si>
  <si>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</si>
  <si>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</si>
  <si>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</si>
  <si>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</si>
  <si>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</si>
  <si>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</si>
  <si>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</si>
  <si>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</si>
  <si>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</si>
  <si>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</si>
  <si>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</si>
  <si>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</si>
  <si>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</si>
  <si>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</si>
  <si>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</si>
  <si>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</si>
  <si>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</si>
  <si>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</si>
  <si>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</si>
  <si>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</si>
  <si>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</si>
  <si>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</si>
  <si>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</si>
  <si>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</si>
  <si>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</si>
  <si>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</si>
  <si>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</si>
  <si>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</si>
  <si>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</si>
  <si>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</si>
  <si>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</si>
  <si>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</si>
  <si>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</si>
  <si>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</si>
  <si>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</si>
  <si>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</si>
  <si>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</si>
  <si>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</si>
  <si>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</si>
  <si>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</si>
  <si>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</si>
  <si>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</si>
  <si>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</si>
  <si>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</si>
  <si>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</si>
  <si>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</si>
  <si>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</si>
  <si>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</si>
  <si>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</si>
  <si>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</si>
  <si>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</si>
  <si>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</si>
  <si>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</si>
  <si>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</si>
  <si>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</si>
  <si>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</si>
  <si>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</si>
  <si>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</si>
  <si>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</si>
  <si>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</si>
  <si>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</si>
  <si>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</si>
  <si>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</si>
  <si>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</si>
  <si>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</si>
  <si>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</si>
  <si>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</si>
  <si>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</si>
  <si>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</si>
  <si>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</si>
  <si>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</si>
  <si>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</si>
  <si>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</si>
  <si>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</si>
  <si>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</si>
  <si>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</si>
  <si>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</si>
  <si>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</si>
  <si>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</si>
  <si>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</si>
  <si>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</si>
  <si>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</si>
  <si>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</si>
  <si>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</si>
  <si>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</si>
  <si>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</si>
  <si>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</si>
  <si>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</si>
  <si>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</si>
  <si>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</si>
  <si>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</si>
  <si>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</si>
  <si>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</si>
  <si>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</si>
  <si>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</si>
  <si>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</si>
  <si>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</si>
  <si>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</si>
  <si>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</si>
  <si>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</si>
  <si>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</si>
  <si>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</si>
  <si>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</si>
  <si>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</si>
  <si>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</si>
  <si>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</si>
  <si>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</si>
  <si>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</si>
  <si>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</si>
  <si>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</si>
  <si>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</si>
  <si>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</si>
  <si>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</si>
  <si>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</si>
  <si>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</si>
  <si>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</si>
  <si>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</si>
  <si>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</si>
  <si>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</si>
  <si>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</si>
  <si>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</si>
  <si>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</si>
  <si>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</si>
  <si>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</si>
  <si>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</si>
  <si>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</si>
  <si>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</si>
  <si>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</si>
  <si>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</si>
  <si>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</si>
  <si>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</si>
  <si>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</si>
  <si>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</si>
  <si>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</si>
  <si>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</si>
  <si>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</si>
  <si>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</si>
  <si>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</si>
  <si>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</si>
  <si>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</si>
  <si>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</si>
  <si>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</si>
  <si>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</si>
  <si>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</si>
  <si>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</si>
  <si>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</si>
  <si>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</si>
  <si>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</si>
  <si>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</si>
  <si>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</si>
  <si>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</si>
  <si>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</si>
  <si>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</si>
  <si>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</si>
  <si>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</si>
  <si>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</si>
  <si>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</si>
  <si>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</si>
  <si>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</si>
  <si>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</si>
  <si>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</si>
  <si>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</si>
  <si>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</si>
  <si>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</si>
  <si>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</si>
  <si>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</si>
  <si>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</si>
  <si>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</si>
  <si>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</si>
  <si>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</si>
  <si>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</si>
  <si>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</si>
  <si>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</si>
  <si>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</si>
  <si>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</si>
  <si>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</si>
  <si>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</si>
  <si>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</si>
  <si>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</si>
  <si>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</si>
  <si>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</si>
  <si>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</si>
  <si>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</si>
  <si>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</si>
  <si>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</si>
  <si>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</si>
  <si>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</si>
  <si>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</si>
  <si>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</si>
  <si>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</si>
  <si>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</si>
  <si>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</si>
  <si>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</si>
  <si>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</si>
  <si>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</si>
  <si>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</si>
  <si>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</si>
  <si>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</si>
  <si>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</si>
  <si>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</si>
  <si>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</si>
  <si>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</si>
  <si>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</si>
  <si>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</si>
  <si>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</si>
  <si>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</si>
  <si>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</si>
  <si>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</si>
  <si>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</si>
  <si>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</si>
  <si>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</si>
  <si>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</si>
  <si>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</si>
  <si>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</si>
  <si>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</si>
  <si>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</si>
  <si>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</si>
  <si>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</si>
  <si>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</si>
  <si>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</si>
  <si>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</si>
  <si>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</si>
  <si>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</si>
  <si>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</si>
  <si>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</si>
  <si>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</si>
  <si>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</si>
  <si>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</si>
  <si>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</si>
  <si>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</si>
  <si>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</si>
  <si>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</si>
  <si>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</si>
  <si>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</si>
  <si>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</si>
  <si>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</si>
  <si>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</si>
  <si>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</si>
  <si>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</si>
  <si>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</si>
  <si>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</si>
  <si>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</si>
  <si>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</si>
  <si>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</si>
  <si>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</si>
  <si>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</si>
  <si>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</si>
  <si>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</si>
  <si>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</si>
  <si>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</si>
  <si>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</si>
  <si>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</si>
  <si>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</si>
  <si>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</si>
  <si>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</si>
  <si>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</si>
  <si>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</si>
  <si>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</si>
  <si>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</si>
  <si>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</si>
  <si>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</si>
  <si>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</si>
  <si>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</si>
  <si>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</si>
  <si>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</si>
  <si>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</si>
  <si>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</si>
  <si>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</si>
  <si>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</si>
  <si>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</si>
  <si>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</si>
  <si>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</si>
  <si>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</si>
  <si>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</si>
  <si>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</si>
  <si>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</si>
  <si>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</si>
  <si>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</si>
  <si>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</si>
  <si>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</si>
  <si>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</si>
  <si>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</si>
  <si>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</si>
  <si>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</si>
  <si>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</si>
  <si>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</si>
  <si>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</si>
  <si>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</si>
  <si>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</si>
  <si>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</si>
  <si>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</si>
  <si>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</si>
  <si>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</si>
  <si>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</si>
  <si>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</si>
  <si>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</si>
  <si>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</si>
  <si>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</si>
  <si>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</si>
  <si>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</si>
  <si>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</si>
  <si>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</si>
  <si>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</si>
  <si>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</si>
  <si>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</si>
  <si>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</si>
  <si>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</si>
  <si>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</si>
  <si>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</si>
  <si>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</si>
  <si>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</si>
  <si>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</si>
  <si>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</si>
  <si>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</si>
  <si>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</si>
  <si>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</si>
  <si>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</si>
  <si>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</si>
  <si>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</si>
  <si>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</si>
  <si>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</si>
  <si>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</si>
  <si>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</si>
  <si>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</si>
  <si>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</si>
  <si>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</si>
  <si>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</si>
  <si>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</si>
  <si>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</si>
  <si>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</si>
  <si>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</si>
  <si>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</si>
  <si>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</si>
  <si>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</si>
  <si>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</si>
  <si>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</si>
  <si>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</si>
  <si>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</si>
  <si>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</si>
  <si>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</si>
  <si>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</si>
  <si>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</si>
  <si>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</si>
  <si>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</si>
  <si>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</si>
  <si>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</si>
  <si>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</si>
  <si>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</si>
  <si>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</si>
  <si>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</si>
  <si>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</si>
  <si>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</si>
  <si>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</si>
  <si>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</si>
  <si>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</si>
  <si>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</si>
  <si>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</si>
  <si>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</si>
  <si>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</si>
  <si>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</si>
  <si>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</si>
  <si>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</si>
  <si>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</si>
  <si>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</si>
  <si>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</si>
  <si>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</si>
  <si>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</si>
  <si>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</si>
  <si>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</si>
  <si>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</si>
  <si>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</si>
  <si>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</si>
  <si>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</si>
  <si>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</si>
  <si>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</si>
  <si>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</si>
  <si>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</si>
  <si>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</si>
  <si>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</si>
  <si>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</si>
  <si>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</si>
  <si>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</si>
  <si>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</si>
  <si>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</si>
  <si>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</si>
  <si>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</si>
  <si>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</si>
  <si>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</si>
  <si>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</si>
  <si>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</si>
  <si>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</si>
  <si>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</si>
  <si>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</si>
  <si>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</si>
  <si>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</si>
  <si>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</si>
  <si>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</si>
  <si>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</si>
  <si>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</si>
  <si>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</si>
  <si>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</si>
  <si>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</si>
  <si>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</si>
  <si>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</si>
  <si>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</si>
  <si>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</si>
  <si>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</si>
  <si>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</si>
  <si>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</si>
  <si>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</si>
  <si>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</si>
  <si>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</si>
  <si>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</si>
  <si>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</si>
  <si>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</si>
  <si>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</si>
  <si>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</si>
  <si>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</si>
  <si>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</si>
  <si>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</si>
  <si>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</si>
  <si>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</si>
  <si>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</si>
  <si>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</si>
  <si>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</si>
  <si>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</si>
  <si>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</si>
  <si>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</si>
  <si>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</si>
  <si>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</si>
  <si>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</si>
  <si>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</si>
  <si>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</si>
  <si>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</si>
  <si>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</si>
  <si>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</si>
  <si>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</si>
  <si>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</si>
  <si>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</si>
  <si>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</si>
  <si>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</si>
  <si>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</si>
  <si>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</si>
  <si>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</si>
  <si>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</si>
  <si>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</si>
  <si>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</si>
  <si>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</si>
  <si>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</si>
  <si>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</si>
  <si>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</si>
  <si>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</si>
  <si>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</si>
  <si>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</si>
  <si>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</si>
  <si>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</si>
  <si>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</si>
  <si>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</si>
  <si>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</si>
  <si>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</si>
  <si>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</si>
  <si>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</si>
  <si>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</si>
  <si>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</si>
  <si>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</si>
  <si>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</si>
  <si>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</si>
  <si>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</si>
  <si>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</si>
  <si>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</si>
  <si>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</si>
  <si>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</si>
  <si>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</si>
  <si>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</si>
  <si>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</si>
  <si>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</si>
  <si>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</si>
  <si>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</si>
  <si>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</si>
  <si>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</si>
  <si>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</si>
  <si>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</si>
  <si>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</si>
  <si>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</si>
  <si>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</si>
  <si>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</si>
  <si>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</si>
  <si>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</si>
  <si>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</si>
  <si>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</si>
  <si>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</si>
  <si>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</si>
  <si>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</si>
  <si>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</si>
  <si>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</si>
  <si>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</si>
  <si>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</si>
  <si>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</si>
  <si>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</si>
  <si>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</si>
  <si>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</si>
  <si>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</si>
  <si>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</si>
  <si>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</si>
  <si>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</si>
  <si>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</si>
  <si>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</si>
  <si>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</si>
  <si>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</si>
  <si>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</si>
  <si>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</si>
  <si>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</si>
  <si>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</si>
  <si>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</si>
  <si>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</si>
  <si>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</si>
  <si>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</si>
  <si>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</si>
  <si>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</si>
  <si>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</si>
  <si>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</si>
  <si>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</si>
  <si>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</si>
  <si>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</si>
  <si>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</si>
  <si>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</si>
  <si>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</si>
  <si>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</si>
  <si>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</si>
  <si>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</si>
  <si>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</si>
  <si>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</si>
  <si>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</si>
  <si>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</si>
  <si>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</si>
  <si>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</si>
  <si>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</si>
  <si>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</si>
  <si>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</si>
  <si>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</si>
  <si>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</si>
  <si>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</si>
  <si>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</si>
  <si>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</si>
  <si>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</si>
  <si>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</si>
  <si>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</si>
  <si>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</si>
  <si>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</si>
  <si>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</si>
  <si>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</si>
  <si>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</si>
  <si>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</si>
  <si>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</si>
  <si>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</si>
  <si>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</si>
  <si>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</si>
  <si>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</si>
  <si>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</si>
  <si>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</si>
  <si>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</si>
  <si>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</si>
  <si>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</si>
  <si>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</si>
  <si>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</si>
  <si>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</si>
  <si>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</si>
  <si>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</si>
  <si>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</si>
  <si>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</si>
  <si>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</si>
  <si>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</si>
  <si>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</si>
  <si>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</si>
  <si>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</si>
  <si>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</si>
  <si>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</si>
  <si>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</si>
  <si>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</si>
  <si>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</si>
  <si>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</si>
  <si>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</si>
  <si>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</si>
  <si>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</si>
  <si>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</si>
  <si>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</si>
  <si>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</si>
  <si>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</si>
  <si>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</si>
  <si>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</si>
  <si>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</si>
  <si>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</si>
  <si>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</si>
  <si>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</si>
  <si>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</si>
  <si>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</si>
  <si>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</si>
  <si>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</si>
  <si>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</si>
  <si>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</si>
  <si>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</si>
  <si>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</si>
  <si>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</si>
  <si>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</si>
  <si>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</si>
  <si>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</si>
  <si>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</si>
  <si>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</si>
  <si>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</si>
  <si>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</si>
  <si>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</si>
  <si>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</si>
  <si>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</si>
  <si>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</si>
  <si>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</si>
  <si>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</si>
  <si>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</si>
  <si>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</si>
  <si>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</si>
  <si>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</si>
  <si>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</si>
  <si>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</si>
  <si>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</si>
  <si>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</si>
  <si>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</si>
  <si>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</si>
  <si>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</si>
  <si>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</si>
  <si>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</si>
  <si>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</si>
  <si>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</si>
  <si>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</si>
  <si>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</si>
  <si>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</si>
  <si>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</si>
  <si>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</si>
  <si>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</si>
  <si>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</si>
  <si>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</si>
  <si>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</si>
  <si>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</si>
  <si>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</si>
  <si>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</si>
  <si>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</si>
  <si>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</si>
  <si>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</si>
  <si>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</si>
  <si>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</si>
  <si>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</si>
  <si>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</si>
  <si>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</si>
  <si>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</si>
  <si>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</si>
  <si>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</si>
  <si>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</si>
  <si>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</si>
  <si>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</si>
  <si>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</si>
  <si>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</si>
  <si>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</si>
  <si>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</si>
  <si>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</si>
  <si>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</si>
  <si>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</si>
  <si>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</si>
  <si>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</si>
  <si>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</si>
  <si>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</si>
  <si>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</si>
  <si>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</si>
  <si>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</si>
  <si>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</si>
  <si>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</si>
  <si>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</si>
  <si>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</si>
  <si>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</si>
  <si>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</si>
  <si>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</si>
  <si>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</si>
  <si>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</si>
  <si>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</si>
  <si>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</si>
  <si>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</si>
  <si>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</si>
  <si>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</si>
  <si>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</si>
  <si>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</si>
  <si>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</si>
  <si>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</si>
  <si>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</si>
  <si>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</si>
  <si>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</si>
  <si>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</si>
  <si>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</si>
  <si>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</si>
  <si>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</si>
  <si>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</si>
  <si>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</si>
  <si>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</si>
  <si>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</si>
  <si>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</si>
  <si>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</si>
  <si>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</si>
  <si>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</si>
  <si>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</si>
  <si>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</si>
  <si>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</si>
  <si>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</si>
  <si>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</si>
  <si>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</si>
  <si>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</si>
  <si>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</si>
  <si>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</si>
  <si>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</si>
  <si>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</si>
  <si>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</si>
  <si>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</si>
  <si>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</si>
  <si>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</si>
  <si>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</si>
  <si>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</si>
  <si>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</si>
  <si>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</si>
  <si>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</si>
  <si>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</si>
  <si>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</si>
  <si>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</si>
  <si>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</si>
  <si>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</si>
  <si>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</si>
  <si>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</si>
  <si>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</si>
  <si>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</si>
  <si>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</si>
  <si>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</si>
  <si>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</si>
  <si>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</si>
  <si>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</si>
  <si>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</si>
  <si>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</si>
  <si>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</si>
  <si>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</si>
  <si>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</si>
  <si>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</si>
  <si>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</si>
  <si>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</si>
  <si>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</si>
  <si>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</si>
  <si>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</si>
  <si>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</si>
  <si>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</si>
  <si>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</si>
  <si>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</si>
  <si>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</si>
  <si>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</si>
  <si>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</si>
  <si>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</si>
  <si>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</si>
  <si>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</si>
  <si>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</si>
  <si>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</si>
  <si>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</si>
  <si>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</si>
  <si>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</si>
  <si>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</si>
  <si>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</si>
  <si>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</si>
  <si>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</si>
  <si>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</si>
  <si>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</si>
  <si>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</si>
  <si>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</si>
  <si>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</si>
  <si>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</si>
  <si>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</si>
  <si>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</si>
  <si>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</si>
  <si>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</si>
  <si>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</si>
  <si>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</si>
  <si>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</si>
  <si>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</si>
  <si>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</si>
  <si>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</si>
  <si>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</si>
  <si>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</si>
  <si>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</si>
  <si>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</si>
  <si>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</si>
  <si>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</si>
  <si>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</si>
  <si>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</si>
  <si>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</si>
  <si>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</si>
  <si>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</si>
  <si>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</si>
  <si>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</si>
  <si>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</si>
  <si>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</si>
  <si>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</si>
  <si>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</si>
  <si>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</si>
  <si>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</si>
  <si>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</si>
  <si>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</si>
  <si>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</si>
  <si>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</si>
  <si>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</si>
  <si>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</si>
  <si>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</si>
  <si>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</si>
  <si>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</si>
  <si>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</si>
  <si>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</si>
  <si>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</si>
  <si>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</si>
  <si>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</si>
  <si>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</si>
  <si>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</si>
  <si>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</si>
  <si>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</si>
  <si>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</si>
  <si>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</si>
  <si>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</si>
  <si>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</si>
  <si>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</si>
  <si>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</si>
  <si>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</si>
  <si>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</si>
  <si>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</si>
  <si>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</si>
  <si>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</si>
  <si>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</si>
  <si>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</si>
  <si>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</si>
  <si>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</si>
  <si>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</si>
  <si>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</si>
  <si>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</si>
  <si>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</si>
  <si>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</si>
  <si>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</si>
  <si>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</si>
  <si>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</si>
  <si>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</si>
  <si>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</si>
  <si>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</si>
  <si>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</si>
  <si>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</si>
  <si>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</si>
  <si>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</si>
  <si>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</si>
  <si>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</si>
  <si>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</si>
  <si>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</si>
  <si>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</si>
  <si>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</si>
  <si>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</si>
  <si>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</si>
  <si>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</si>
  <si>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</si>
  <si>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</si>
  <si>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</si>
  <si>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</si>
  <si>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</si>
  <si>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</si>
  <si>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</si>
  <si>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</si>
  <si>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</si>
  <si>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</si>
  <si>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</si>
  <si>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</si>
  <si>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</si>
  <si>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</si>
  <si>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</si>
  <si>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</si>
  <si>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</si>
  <si>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</si>
  <si>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</si>
  <si>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</si>
  <si>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</si>
  <si>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</si>
  <si>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</si>
  <si>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</si>
  <si>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</si>
  <si>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</si>
  <si>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</si>
  <si>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</si>
  <si>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</si>
  <si>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</si>
  <si>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</si>
  <si>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</si>
  <si>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</si>
  <si>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</si>
  <si>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</si>
  <si>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</si>
  <si>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</si>
  <si>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</si>
  <si>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</si>
  <si>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</si>
  <si>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</si>
  <si>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</si>
  <si>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</si>
  <si>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</si>
  <si>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</si>
  <si>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</si>
  <si>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</si>
  <si>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</si>
  <si>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</si>
  <si>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</si>
  <si>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</si>
  <si>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</si>
  <si>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</si>
  <si>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</si>
  <si>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</si>
  <si>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</si>
  <si>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</si>
  <si>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</si>
  <si>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</si>
  <si>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</si>
  <si>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</si>
  <si>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</si>
  <si>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</si>
  <si>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</si>
  <si>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</si>
  <si>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</si>
  <si>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</si>
  <si>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</si>
  <si>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</si>
  <si>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</si>
  <si>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</si>
  <si>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</si>
  <si>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</si>
  <si>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</si>
  <si>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</si>
  <si>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</si>
  <si>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</si>
  <si>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</si>
  <si>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</si>
  <si>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</si>
  <si>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</si>
  <si>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</si>
  <si>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</si>
  <si>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</si>
  <si>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</si>
  <si>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</si>
  <si>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</si>
  <si>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</si>
  <si>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</si>
  <si>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</si>
  <si>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</si>
  <si>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</si>
  <si>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</si>
  <si>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</si>
  <si>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</si>
  <si>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</si>
  <si>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</si>
  <si>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</si>
  <si>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</si>
  <si>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</si>
  <si>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</si>
  <si>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</si>
  <si>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</si>
  <si>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</si>
  <si>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</si>
  <si>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</si>
  <si>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</si>
  <si>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</si>
  <si>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</si>
  <si>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</si>
  <si>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</si>
  <si>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</si>
  <si>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</si>
  <si>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</si>
  <si>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</si>
  <si>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</si>
  <si>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</si>
  <si>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</si>
  <si>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</si>
  <si>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</si>
  <si>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</si>
  <si>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</si>
  <si>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</si>
  <si>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</si>
  <si>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</si>
  <si>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</si>
  <si>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</si>
  <si>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</si>
  <si>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</si>
  <si>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</si>
  <si>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</si>
  <si>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</si>
  <si>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</si>
  <si>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</si>
  <si>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</si>
  <si>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</si>
  <si>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</si>
  <si>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</si>
  <si>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</si>
  <si>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</si>
  <si>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</si>
  <si>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</si>
  <si>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</si>
  <si>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</si>
  <si>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</si>
  <si>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</si>
  <si>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</si>
  <si>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</si>
  <si>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</si>
  <si>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</si>
  <si>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</si>
  <si>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</si>
  <si>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</si>
  <si>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</si>
  <si>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</si>
  <si>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</si>
  <si>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</si>
  <si>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</si>
  <si>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</si>
  <si>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</si>
  <si>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</si>
  <si>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</si>
  <si>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</si>
  <si>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</si>
  <si>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</si>
  <si>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</si>
  <si>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</si>
  <si>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</si>
  <si>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</si>
  <si>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</si>
  <si>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</si>
  <si>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</si>
  <si>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</si>
  <si>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</si>
  <si>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</si>
  <si>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</si>
  <si>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</si>
  <si>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</si>
  <si>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</si>
  <si>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</si>
  <si>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</si>
  <si>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</si>
  <si>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</si>
  <si>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</si>
  <si>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</si>
  <si>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</si>
  <si>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</si>
  <si>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</si>
  <si>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</si>
  <si>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</si>
  <si>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</si>
  <si>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</si>
  <si>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</si>
  <si>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</si>
  <si>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</si>
  <si>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</si>
  <si>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</si>
  <si>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</si>
  <si>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</si>
  <si>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</si>
  <si>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</si>
  <si>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</si>
  <si>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</si>
  <si>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</si>
  <si>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</si>
  <si>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</si>
  <si>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</si>
  <si>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</si>
  <si>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</si>
  <si>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</si>
  <si>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</si>
  <si>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</si>
  <si>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</si>
  <si>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</si>
  <si>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</si>
  <si>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</si>
  <si>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</si>
  <si>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</si>
  <si>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</si>
  <si>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</si>
  <si>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</si>
  <si>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</si>
  <si>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</si>
  <si>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</si>
  <si>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</si>
  <si>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</si>
  <si>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</si>
  <si>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</si>
  <si>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</si>
  <si>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</si>
  <si>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</si>
  <si>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</si>
  <si>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</si>
  <si>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</si>
  <si>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</si>
  <si>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</si>
  <si>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</si>
  <si>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</si>
  <si>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</si>
  <si>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</si>
  <si>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</si>
  <si>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</si>
  <si>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</si>
  <si>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</si>
  <si>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</si>
  <si>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</si>
  <si>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</si>
  <si>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</si>
  <si>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</si>
  <si>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</si>
  <si>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</si>
  <si>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</si>
  <si>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</si>
  <si>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</si>
  <si>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</si>
  <si>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</si>
  <si>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</si>
  <si>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</si>
  <si>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</si>
  <si>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</si>
  <si>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</si>
  <si>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</si>
  <si>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</si>
  <si>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</si>
  <si>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</si>
  <si>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</si>
  <si>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</si>
  <si>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</si>
  <si>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</si>
  <si>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</si>
  <si>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</si>
  <si>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</si>
  <si>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</si>
  <si>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</si>
  <si>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</si>
  <si>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</si>
  <si>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</si>
  <si>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</si>
  <si>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</si>
  <si>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</si>
  <si>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</si>
  <si>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</si>
  <si>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</si>
  <si>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</si>
  <si>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</si>
  <si>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</si>
  <si>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</si>
  <si>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</si>
  <si>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</si>
  <si>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</si>
  <si>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</si>
  <si>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</si>
  <si>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</si>
  <si>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</si>
  <si>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</si>
  <si>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</si>
  <si>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</si>
  <si>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</si>
  <si>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</si>
  <si>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</si>
  <si>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</si>
  <si>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</si>
  <si>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</si>
  <si>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</si>
  <si>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</si>
  <si>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</si>
  <si>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</si>
  <si>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</si>
  <si>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</si>
  <si>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</si>
  <si>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</si>
  <si>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</si>
  <si>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</si>
  <si>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</si>
  <si>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</si>
  <si>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</si>
  <si>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</si>
  <si>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</si>
  <si>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</si>
  <si>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</si>
  <si>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</si>
  <si>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</si>
  <si>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</si>
  <si>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</si>
  <si>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</si>
  <si>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</si>
  <si>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</si>
  <si>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</si>
  <si>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</si>
  <si>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</si>
  <si>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</si>
  <si>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</si>
  <si>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</si>
  <si>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</si>
  <si>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</si>
  <si>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</si>
  <si>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</si>
  <si>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</si>
  <si>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</si>
  <si>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</si>
  <si>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</si>
  <si>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</si>
  <si>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</si>
  <si>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</si>
  <si>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</si>
  <si>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</si>
  <si>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</si>
  <si>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</si>
  <si>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</si>
  <si>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</si>
  <si>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</si>
  <si>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</si>
  <si>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</si>
  <si>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</si>
  <si>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</si>
  <si>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</si>
  <si>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</si>
  <si>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</si>
  <si>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</si>
  <si>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</si>
  <si>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</si>
  <si>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</si>
  <si>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</si>
  <si>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</si>
  <si>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</si>
  <si>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</si>
  <si>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</si>
  <si>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</si>
  <si>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</si>
  <si>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</si>
  <si>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</si>
  <si>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</si>
  <si>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</si>
  <si>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</si>
  <si>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</si>
  <si>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</si>
  <si>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</si>
  <si>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</si>
  <si>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</si>
  <si>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</si>
  <si>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</si>
  <si>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</si>
  <si>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</si>
  <si>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</si>
  <si>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</si>
  <si>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</si>
  <si>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</si>
  <si>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</si>
  <si>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</si>
  <si>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</si>
  <si>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</si>
  <si>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</si>
  <si>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</si>
  <si>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</si>
  <si>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</si>
  <si>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</si>
  <si>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</si>
  <si>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</si>
  <si>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</si>
  <si>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</si>
  <si>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</si>
  <si>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</si>
  <si>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</si>
  <si>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</si>
  <si>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</si>
  <si>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</si>
  <si>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</si>
  <si>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</si>
  <si>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</si>
  <si>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</si>
  <si>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</si>
  <si>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</si>
  <si>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</si>
  <si>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</si>
  <si>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</si>
  <si>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</si>
  <si>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</si>
  <si>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</si>
  <si>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</si>
  <si>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</si>
  <si>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</si>
  <si>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</si>
  <si>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</si>
  <si>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</si>
  <si>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</si>
  <si>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</si>
  <si>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</si>
  <si>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</si>
  <si>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</si>
  <si>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</si>
  <si>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</si>
  <si>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</si>
  <si>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</si>
  <si>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</si>
  <si>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</si>
  <si>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</si>
  <si>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</si>
  <si>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</si>
  <si>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</si>
  <si>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</si>
  <si>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</si>
  <si>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</si>
  <si>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</si>
  <si>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</si>
  <si>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</si>
  <si>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</si>
  <si>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</si>
  <si>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</si>
  <si>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</si>
  <si>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</si>
  <si>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</si>
  <si>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</si>
  <si>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</si>
  <si>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</si>
  <si>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</si>
  <si>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</si>
  <si>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</si>
  <si>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</si>
  <si>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</si>
  <si>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</si>
  <si>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</si>
  <si>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</si>
  <si>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</si>
  <si>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</si>
  <si>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</si>
  <si>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</si>
  <si>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</si>
  <si>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</si>
  <si>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</si>
  <si>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</si>
  <si>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</si>
  <si>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</si>
  <si>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</si>
  <si>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</si>
  <si>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</si>
  <si>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</si>
  <si>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</si>
  <si>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</si>
  <si>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</si>
  <si>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</si>
  <si>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</si>
  <si>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</si>
  <si>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</si>
  <si>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</si>
  <si>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</si>
  <si>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</si>
  <si>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</si>
  <si>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</si>
  <si>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</si>
  <si>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</si>
  <si>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</si>
  <si>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</si>
  <si>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</si>
  <si>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</si>
  <si>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</si>
  <si>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</si>
  <si>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</si>
  <si>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</si>
  <si>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</si>
  <si>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</si>
  <si>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</si>
  <si>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</si>
  <si>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</si>
  <si>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</si>
  <si>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</si>
  <si>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</si>
  <si>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</si>
  <si>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</si>
  <si>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</si>
  <si>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</si>
  <si>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</si>
  <si>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</si>
  <si>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</si>
  <si>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</si>
  <si>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</si>
  <si>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</si>
  <si>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</si>
  <si>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</si>
  <si>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</si>
  <si>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</si>
  <si>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</si>
  <si>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</si>
  <si>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</si>
  <si>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</si>
  <si>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</si>
  <si>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</si>
  <si>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</si>
  <si>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</si>
  <si>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</si>
  <si>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</si>
  <si>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</si>
  <si>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</si>
  <si>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</si>
  <si>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</si>
  <si>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</si>
  <si>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</si>
  <si>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</si>
  <si>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</si>
  <si>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</si>
  <si>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</si>
  <si>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</si>
  <si>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</si>
  <si>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</si>
  <si>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</si>
  <si>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</si>
  <si>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</si>
  <si>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</si>
  <si>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</si>
  <si>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</si>
  <si>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</si>
  <si>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</si>
  <si>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</si>
  <si>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</si>
  <si>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</si>
  <si>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</si>
  <si>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</si>
  <si>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</si>
  <si>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</si>
  <si>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</si>
  <si>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</si>
  <si>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</si>
  <si>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</si>
  <si>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</si>
  <si>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</si>
  <si>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</si>
  <si>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</si>
  <si>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</si>
  <si>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</si>
  <si>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</si>
  <si>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</si>
  <si>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</si>
  <si>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</si>
  <si>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</si>
  <si>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</si>
  <si>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</si>
  <si>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</si>
  <si>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</si>
  <si>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</si>
  <si>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</si>
  <si>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</si>
  <si>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</si>
  <si>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</si>
  <si>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</si>
  <si>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</si>
  <si>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</si>
  <si>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</si>
  <si>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</si>
  <si>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</si>
  <si>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</si>
  <si>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</si>
  <si>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</si>
  <si>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</si>
  <si>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</si>
  <si>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</si>
  <si>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</si>
  <si>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</si>
  <si>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</si>
  <si>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</si>
  <si>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</si>
  <si>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</si>
  <si>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</si>
  <si>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</si>
  <si>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</si>
  <si>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</si>
  <si>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</si>
  <si>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</si>
  <si>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</si>
  <si>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</si>
  <si>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</si>
  <si>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</si>
  <si>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</si>
  <si>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</si>
  <si>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</si>
  <si>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</si>
  <si>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</si>
  <si>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</si>
  <si>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</si>
  <si>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</si>
  <si>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</si>
  <si>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</si>
  <si>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</si>
  <si>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</si>
  <si>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</si>
  <si>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</si>
  <si>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</si>
  <si>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</si>
  <si>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</si>
  <si>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</si>
  <si>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</si>
  <si>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</si>
  <si>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</si>
  <si>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</si>
  <si>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</si>
  <si>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</si>
  <si>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</si>
  <si>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</si>
  <si>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</si>
  <si>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</si>
  <si>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</si>
  <si>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</si>
  <si>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</si>
  <si>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</si>
  <si>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</si>
  <si>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</si>
  <si>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</si>
  <si>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</si>
  <si>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</si>
  <si>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</si>
  <si>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</si>
  <si>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</si>
  <si>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</si>
  <si>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</si>
  <si>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</si>
  <si>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</si>
  <si>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</si>
  <si>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</si>
  <si>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</si>
  <si>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</si>
  <si>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</si>
  <si>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</si>
  <si>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</si>
  <si>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</si>
  <si>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</si>
  <si>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</si>
  <si>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</si>
  <si>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</si>
  <si>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</si>
  <si>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</si>
  <si>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</si>
  <si>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</si>
  <si>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</si>
  <si>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</si>
  <si>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</si>
  <si>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</si>
  <si>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</si>
  <si>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</si>
  <si>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</si>
  <si>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</si>
  <si>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</si>
  <si>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</si>
  <si>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</si>
  <si>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</si>
  <si>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</si>
  <si>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</si>
  <si>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</si>
  <si>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</si>
  <si>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</si>
  <si>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</si>
  <si>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</si>
  <si>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</si>
  <si>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</si>
  <si>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</si>
  <si>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</si>
  <si>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</si>
  <si>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</si>
  <si>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</si>
  <si>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</si>
  <si>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</si>
  <si>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</si>
  <si>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</si>
  <si>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</si>
  <si>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</si>
  <si>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</si>
  <si>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</si>
  <si>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</si>
  <si>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</si>
  <si>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</si>
  <si>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</si>
  <si>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</si>
  <si>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</si>
  <si>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</si>
  <si>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</si>
  <si>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</si>
  <si>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</si>
  <si>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</si>
  <si>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</si>
  <si>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</si>
  <si>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</si>
  <si>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</si>
  <si>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</si>
  <si>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</si>
  <si>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</si>
  <si>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</si>
  <si>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</si>
  <si>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</si>
  <si>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</si>
  <si>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</si>
  <si>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</si>
  <si>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</si>
  <si>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</si>
  <si>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</si>
  <si>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</si>
  <si>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</si>
  <si>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</si>
  <si>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</si>
  <si>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</si>
  <si>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</si>
  <si>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</si>
  <si>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</si>
  <si>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</si>
  <si>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</si>
  <si>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</si>
  <si>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</si>
  <si>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</si>
  <si>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</si>
  <si>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</si>
  <si>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</si>
  <si>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</si>
  <si>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</si>
  <si>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</si>
  <si>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</si>
  <si>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</si>
  <si>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</si>
  <si>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</si>
  <si>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</si>
  <si>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</si>
  <si>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</si>
  <si>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</si>
  <si>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</si>
  <si>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</si>
  <si>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</si>
  <si>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</si>
  <si>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</si>
  <si>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</si>
  <si>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</si>
  <si>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</si>
  <si>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</si>
  <si>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</si>
  <si>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</si>
  <si>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</si>
  <si>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</si>
  <si>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</si>
  <si>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</si>
  <si>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</si>
  <si>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</si>
  <si>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</si>
  <si>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</si>
  <si>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</si>
  <si>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</si>
  <si>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</si>
  <si>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</si>
  <si>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</si>
  <si>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</si>
  <si>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</si>
  <si>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</si>
  <si>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</si>
  <si>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</si>
  <si>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</si>
  <si>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</si>
  <si>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</si>
  <si>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</si>
  <si>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</si>
  <si>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</si>
  <si>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</si>
  <si>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</si>
  <si>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</si>
  <si>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</si>
  <si>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</si>
  <si>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</si>
  <si>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</si>
  <si>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</si>
  <si>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</si>
  <si>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</si>
  <si>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</si>
  <si>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</si>
  <si>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</si>
  <si>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</si>
  <si>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</si>
  <si>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</si>
  <si>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</si>
  <si>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</si>
  <si>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</si>
  <si>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</si>
  <si>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</si>
  <si>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</si>
  <si>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</si>
  <si>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</si>
  <si>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</si>
  <si>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</si>
  <si>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</si>
  <si>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</si>
  <si>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</si>
  <si>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</si>
  <si>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</si>
  <si>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</si>
  <si>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</si>
  <si>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</si>
  <si>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</si>
  <si>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</si>
  <si>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</si>
  <si>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</si>
  <si>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</si>
  <si>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</si>
  <si>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</si>
  <si>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</si>
  <si>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</si>
  <si>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</si>
  <si>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</si>
  <si>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</si>
  <si>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</si>
  <si>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</si>
  <si>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</si>
  <si>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</si>
  <si>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</si>
  <si>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</si>
  <si>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</si>
  <si>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</si>
  <si>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</si>
  <si>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</si>
  <si>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</si>
  <si>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</si>
  <si>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</si>
  <si>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</si>
  <si>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</si>
  <si>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</si>
  <si>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</si>
  <si>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</si>
  <si>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</si>
  <si>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</si>
  <si>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</si>
  <si>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</si>
  <si>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</si>
  <si>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</si>
  <si>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</si>
  <si>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</si>
  <si>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</si>
  <si>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</si>
  <si>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</si>
  <si>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</si>
  <si>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</si>
  <si>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</si>
  <si>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</si>
  <si>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</si>
  <si>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</si>
  <si>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</si>
  <si>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</si>
  <si>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</si>
  <si>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</si>
  <si>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</si>
  <si>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</si>
  <si>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</si>
  <si>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</si>
  <si>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</si>
  <si>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</si>
  <si>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</si>
  <si>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</si>
  <si>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</si>
  <si>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</si>
  <si>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</si>
  <si>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</si>
  <si>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</si>
  <si>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</si>
  <si>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</si>
  <si>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</si>
  <si>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</si>
  <si>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</si>
  <si>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</si>
  <si>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</si>
  <si>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</si>
  <si>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</si>
  <si>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</si>
  <si>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</si>
  <si>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</si>
  <si>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</si>
  <si>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</si>
  <si>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</si>
  <si>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</si>
  <si>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</si>
  <si>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</si>
  <si>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</si>
  <si>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</si>
  <si>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</si>
  <si>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</si>
  <si>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</si>
  <si>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</si>
  <si>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</si>
  <si>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</si>
  <si>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</si>
  <si>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</si>
  <si>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</si>
  <si>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</si>
  <si>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</si>
  <si>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</si>
  <si>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</si>
  <si>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</si>
  <si>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</si>
  <si>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</si>
  <si>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</si>
  <si>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</si>
  <si>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</si>
  <si>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</si>
  <si>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</si>
  <si>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</si>
  <si>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</si>
  <si>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</si>
  <si>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</si>
  <si>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</si>
  <si>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</si>
  <si>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</si>
  <si>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</si>
  <si>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</si>
  <si>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</si>
  <si>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</si>
  <si>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</si>
  <si>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</si>
  <si>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</si>
  <si>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</si>
  <si>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</si>
  <si>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</si>
  <si>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</si>
  <si>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</si>
  <si>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</si>
  <si>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</si>
  <si>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</si>
  <si>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</si>
  <si>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</si>
  <si>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</si>
  <si>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</si>
  <si>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</si>
  <si>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</si>
  <si>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</si>
  <si>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</si>
  <si>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</si>
  <si>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</si>
  <si>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</si>
  <si>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</si>
  <si>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</si>
  <si>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</si>
  <si>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</si>
  <si>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</si>
  <si>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</si>
  <si>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</si>
  <si>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</si>
  <si>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</si>
  <si>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</si>
  <si>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</si>
  <si>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</si>
  <si>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</si>
  <si>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</si>
  <si>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</si>
  <si>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</si>
  <si>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</si>
  <si>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</si>
  <si>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</si>
  <si>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</si>
  <si>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</si>
  <si>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</si>
  <si>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</si>
  <si>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</si>
  <si>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</si>
  <si>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</si>
  <si>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</si>
  <si>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</si>
  <si>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</si>
  <si>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</si>
  <si>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</si>
  <si>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</si>
  <si>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</si>
  <si>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</si>
  <si>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</si>
  <si>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</si>
  <si>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</si>
  <si>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</si>
  <si>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</si>
  <si>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</si>
  <si>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</si>
  <si>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</si>
  <si>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</si>
  <si>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</si>
  <si>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</si>
  <si>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</si>
  <si>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</si>
  <si>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</si>
  <si>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</si>
  <si>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</si>
  <si>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</si>
  <si>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</si>
  <si>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</si>
  <si>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</si>
  <si>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</si>
  <si>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</si>
  <si>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</si>
  <si>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</si>
  <si>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</si>
  <si>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</si>
  <si>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</si>
  <si>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</si>
  <si>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</si>
  <si>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</si>
  <si>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</si>
  <si>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</si>
  <si>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</si>
  <si>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</si>
  <si>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</si>
  <si>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</si>
  <si>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</si>
  <si>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</si>
  <si>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</si>
  <si>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</si>
  <si>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</si>
  <si>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</si>
  <si>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</si>
  <si>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</si>
  <si>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</si>
  <si>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</si>
  <si>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</si>
  <si>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</si>
  <si>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</si>
  <si>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</si>
  <si>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</si>
  <si>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</si>
  <si>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</si>
  <si>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</si>
  <si>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</si>
  <si>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</si>
  <si>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</si>
  <si>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</si>
  <si>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</si>
  <si>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</si>
  <si>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</si>
  <si>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</si>
  <si>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</si>
  <si>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</si>
  <si>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</si>
  <si>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</si>
  <si>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</si>
  <si>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</si>
  <si>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</si>
  <si>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</si>
  <si>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</si>
  <si>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</si>
  <si>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</si>
  <si>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</si>
  <si>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</si>
  <si>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</si>
  <si>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</si>
  <si>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</si>
  <si>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</si>
  <si>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</si>
  <si>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</si>
  <si>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</si>
  <si>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</si>
  <si>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</si>
  <si>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</si>
  <si>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</si>
  <si>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</si>
  <si>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</si>
  <si>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</si>
  <si>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</si>
  <si>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</si>
  <si>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</si>
  <si>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</si>
  <si>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</si>
  <si>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</si>
  <si>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</si>
  <si>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</si>
  <si>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</si>
  <si>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</si>
  <si>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</si>
  <si>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</si>
  <si>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</si>
  <si>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</si>
  <si>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</si>
  <si>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</si>
  <si>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</si>
  <si>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</si>
  <si>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</si>
  <si>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</si>
  <si>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</si>
  <si>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</si>
  <si>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</si>
  <si>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</si>
  <si>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</si>
  <si>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</si>
  <si>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</si>
  <si>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</si>
  <si>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</si>
  <si>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</si>
  <si>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</si>
  <si>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</si>
  <si>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</si>
  <si>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</si>
  <si>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</si>
  <si>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</si>
  <si>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</si>
  <si>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</si>
  <si>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</si>
  <si>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</si>
  <si>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</si>
  <si>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</si>
  <si>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</si>
  <si>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</si>
  <si>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</si>
  <si>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</si>
  <si>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</si>
  <si>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</si>
  <si>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</si>
  <si>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</si>
  <si>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</si>
  <si>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</si>
  <si>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</si>
  <si>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</si>
  <si>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</si>
  <si>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</si>
  <si>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</si>
  <si>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</si>
  <si>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</si>
  <si>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</si>
  <si>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</si>
  <si>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</si>
  <si>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</si>
  <si>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</si>
  <si>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</si>
  <si>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</si>
  <si>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</si>
  <si>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</si>
  <si>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</si>
  <si>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</si>
  <si>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</si>
  <si>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</si>
  <si>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</si>
  <si>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</si>
  <si>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</si>
  <si>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</si>
  <si>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</si>
  <si>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</si>
  <si>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</si>
  <si>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</si>
  <si>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</si>
  <si>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</si>
  <si>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</si>
  <si>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</si>
  <si>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</si>
  <si>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</si>
  <si>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</si>
  <si>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</si>
  <si>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</si>
  <si>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</si>
  <si>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</si>
  <si>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</si>
  <si>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</si>
  <si>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</si>
  <si>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</si>
  <si>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</si>
  <si>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</si>
  <si>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</si>
  <si>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</si>
  <si>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</si>
  <si>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</si>
  <si>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</si>
  <si>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</si>
  <si>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</si>
  <si>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</si>
  <si>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</si>
  <si>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</si>
  <si>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</si>
  <si>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</si>
  <si>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</si>
  <si>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</si>
  <si>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</si>
  <si>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</si>
  <si>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</si>
  <si>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</si>
  <si>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</si>
  <si>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</si>
  <si>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</si>
  <si>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</si>
  <si>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</si>
  <si>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</si>
  <si>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</si>
  <si>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</si>
  <si>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</si>
  <si>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</si>
  <si>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</si>
  <si>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</si>
  <si>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</si>
  <si>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</si>
  <si>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</si>
  <si>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</si>
  <si>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</si>
  <si>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</si>
  <si>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</si>
  <si>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</si>
  <si>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</si>
  <si>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</si>
  <si>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</si>
  <si>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</si>
  <si>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</si>
  <si>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</si>
  <si>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</si>
  <si>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</si>
  <si>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</si>
  <si>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</si>
  <si>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</si>
  <si>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</si>
  <si>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</si>
  <si>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</si>
  <si>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</si>
  <si>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</si>
  <si>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</si>
  <si>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</si>
  <si>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</si>
  <si>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</si>
  <si>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</si>
  <si>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</si>
  <si>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</si>
  <si>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</si>
  <si>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</si>
  <si>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</si>
  <si>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</si>
  <si>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</si>
  <si>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</si>
  <si>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</si>
  <si>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</si>
  <si>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</si>
  <si>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</si>
  <si>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</si>
  <si>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</si>
  <si>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</si>
  <si>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</si>
  <si>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</si>
  <si>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</si>
  <si>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</si>
  <si>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</si>
  <si>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</si>
  <si>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</si>
  <si>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</si>
  <si>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</si>
  <si>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</si>
  <si>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</si>
  <si>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</si>
  <si>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</si>
  <si>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</si>
  <si>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</si>
  <si>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</si>
  <si>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</si>
  <si>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</si>
  <si>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</si>
  <si>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</si>
  <si>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</si>
  <si>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</si>
  <si>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</si>
  <si>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</si>
  <si>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</si>
  <si>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</si>
  <si>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</si>
  <si>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</si>
  <si>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</si>
  <si>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</si>
  <si>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</si>
  <si>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</si>
  <si>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</si>
  <si>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</si>
  <si>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</si>
  <si>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</si>
  <si>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</si>
  <si>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</si>
  <si>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</si>
  <si>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</si>
  <si>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</si>
  <si>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</si>
  <si>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</si>
  <si>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</si>
  <si>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</si>
  <si>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</si>
  <si>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</si>
  <si>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</si>
  <si>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</si>
  <si>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</si>
  <si>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</si>
  <si>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</si>
  <si>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</si>
  <si>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</si>
  <si>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</si>
  <si>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</si>
  <si>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</si>
  <si>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</si>
  <si>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</si>
  <si>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</si>
  <si>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</si>
  <si>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</si>
  <si>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</si>
  <si>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</si>
  <si>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</si>
  <si>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</si>
  <si>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</si>
  <si>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</si>
  <si>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</si>
  <si>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</si>
  <si>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</si>
  <si>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</si>
  <si>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</si>
  <si>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</si>
  <si>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</si>
  <si>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</si>
  <si>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</si>
  <si>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</si>
  <si>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</si>
  <si>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</si>
  <si>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</si>
  <si>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</si>
  <si>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</si>
  <si>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</si>
  <si>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</si>
  <si>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</si>
  <si>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</si>
  <si>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</si>
  <si>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</si>
  <si>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</si>
  <si>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</si>
  <si>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</si>
  <si>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</si>
  <si>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</si>
  <si>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</si>
  <si>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</si>
  <si>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</si>
  <si>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</si>
  <si>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</si>
  <si>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</si>
  <si>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</si>
  <si>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</si>
  <si>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</si>
  <si>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</si>
  <si>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</si>
  <si>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</si>
  <si>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</si>
  <si>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</si>
  <si>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</si>
  <si>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</si>
  <si>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</si>
  <si>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</si>
  <si>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</si>
  <si>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</si>
  <si>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</si>
  <si>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</si>
  <si>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</si>
  <si>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</si>
  <si>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</si>
  <si>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</si>
  <si>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</si>
  <si>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</si>
  <si>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</si>
  <si>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</si>
  <si>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</si>
  <si>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</si>
  <si>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</si>
  <si>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</si>
  <si>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</si>
  <si>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</si>
  <si>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</si>
  <si>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</si>
  <si>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</si>
  <si>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</si>
  <si>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</si>
  <si>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</si>
  <si>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</si>
  <si>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</si>
  <si>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</si>
  <si>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</si>
  <si>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</si>
  <si>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</si>
  <si>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</si>
  <si>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</si>
  <si>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</si>
  <si>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</si>
  <si>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</si>
  <si>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</si>
  <si>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</si>
  <si>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</si>
  <si>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</si>
  <si>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</si>
  <si>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</si>
  <si>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</si>
  <si>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</si>
  <si>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</si>
  <si>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</si>
  <si>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</si>
  <si>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</si>
  <si>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</si>
  <si>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</si>
  <si>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</si>
  <si>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</si>
  <si>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</si>
  <si>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</si>
  <si>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</si>
  <si>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</si>
  <si>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</si>
  <si>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</si>
  <si>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</si>
  <si>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</si>
  <si>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</si>
  <si>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</si>
  <si>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</si>
  <si>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</si>
  <si>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</si>
  <si>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</si>
  <si>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</si>
  <si>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</si>
  <si>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</si>
  <si>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</si>
  <si>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</si>
  <si>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</si>
  <si>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</si>
  <si>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</si>
  <si>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</si>
  <si>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</si>
  <si>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</si>
  <si>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</si>
  <si>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</si>
  <si>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</si>
  <si>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</si>
  <si>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</si>
  <si>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</si>
  <si>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</si>
  <si>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</si>
  <si>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</si>
  <si>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</si>
  <si>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</si>
  <si>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</si>
  <si>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</si>
  <si>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</si>
  <si>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</si>
  <si>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</si>
  <si>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</si>
  <si>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</si>
  <si>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</si>
  <si>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</si>
  <si>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</si>
  <si>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</si>
  <si>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</si>
  <si>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</si>
  <si>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</si>
  <si>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</si>
  <si>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</si>
  <si>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</si>
  <si>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</si>
  <si>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</si>
  <si>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</si>
  <si>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</si>
  <si>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</si>
  <si>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</si>
  <si>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</si>
  <si>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</si>
  <si>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</si>
  <si>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</si>
  <si>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</si>
  <si>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</si>
  <si>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</si>
  <si>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</si>
  <si>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</si>
  <si>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</si>
  <si>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</si>
  <si>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</si>
  <si>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</si>
  <si>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</si>
  <si>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</si>
  <si>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</si>
  <si>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</si>
  <si>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</si>
  <si>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</si>
  <si>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</si>
  <si>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</si>
  <si>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</si>
  <si>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</si>
  <si>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</si>
  <si>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</si>
  <si>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</si>
  <si>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</si>
  <si>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</si>
  <si>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</si>
  <si>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</si>
  <si>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</si>
  <si>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</si>
  <si>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</si>
  <si>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</si>
  <si>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</si>
  <si>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</si>
  <si>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</si>
  <si>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</si>
  <si>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</si>
  <si>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</si>
  <si>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</si>
  <si>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</si>
  <si>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</si>
  <si>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</si>
  <si>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</si>
  <si>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</si>
  <si>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</si>
  <si>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</si>
  <si>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</si>
  <si>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</si>
  <si>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</si>
  <si>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</si>
  <si>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</si>
  <si>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</si>
  <si>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</si>
  <si>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</si>
  <si>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</si>
  <si>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</si>
  <si>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</si>
  <si>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</si>
  <si>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</si>
  <si>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</si>
  <si>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</si>
  <si>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</si>
  <si>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</si>
  <si>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</si>
  <si>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</si>
  <si>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</si>
  <si>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</si>
  <si>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</si>
  <si>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</si>
  <si>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</si>
  <si>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</si>
  <si>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</si>
  <si>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</si>
  <si>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</si>
  <si>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</si>
  <si>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</si>
  <si>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</si>
  <si>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</si>
  <si>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</si>
  <si>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</si>
  <si>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</si>
  <si>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</si>
  <si>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</si>
  <si>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</si>
  <si>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</si>
  <si>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</si>
  <si>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</si>
  <si>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</si>
  <si>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</si>
  <si>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</si>
  <si>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</si>
  <si>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</si>
  <si>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</si>
  <si>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</si>
  <si>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</si>
  <si>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</si>
  <si>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</si>
  <si>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</si>
  <si>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</si>
  <si>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</si>
  <si>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</si>
  <si>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</si>
  <si>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</si>
  <si>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</si>
  <si>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</si>
  <si>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</si>
  <si>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</si>
  <si>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</si>
  <si>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</si>
  <si>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</si>
  <si>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</si>
  <si>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</si>
  <si>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</si>
  <si>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</si>
  <si>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</si>
  <si>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</si>
  <si>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</si>
  <si>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</si>
  <si>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</si>
  <si>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</si>
  <si>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</si>
  <si>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</si>
  <si>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</si>
  <si>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</si>
  <si>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</si>
  <si>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</si>
  <si>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</si>
  <si>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</si>
  <si>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</si>
  <si>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</si>
  <si>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</si>
  <si>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</si>
  <si>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</si>
  <si>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</si>
  <si>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</si>
  <si>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</si>
  <si>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</si>
  <si>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</si>
  <si>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</si>
  <si>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</si>
  <si>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</si>
  <si>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</si>
  <si>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</si>
  <si>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</si>
  <si>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</si>
  <si>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</si>
  <si>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</si>
  <si>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</si>
  <si>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</si>
  <si>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</si>
  <si>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</si>
  <si>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</si>
  <si>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</si>
  <si>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</si>
  <si>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</si>
  <si>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</si>
  <si>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</si>
  <si>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</si>
  <si>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</si>
  <si>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</si>
  <si>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</si>
  <si>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</si>
  <si>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</si>
  <si>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</si>
  <si>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</si>
  <si>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</si>
  <si>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</si>
  <si>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</si>
  <si>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</si>
  <si>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</si>
  <si>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</si>
  <si>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</si>
  <si>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</si>
  <si>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</si>
  <si>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</si>
  <si>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</si>
  <si>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</si>
  <si>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</si>
  <si>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</si>
  <si>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</si>
  <si>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</si>
  <si>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</si>
  <si>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</si>
  <si>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</si>
  <si>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</si>
  <si>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</si>
  <si>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</si>
  <si>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</si>
  <si>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</si>
  <si>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</si>
  <si>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</si>
  <si>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</si>
  <si>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</si>
  <si>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</si>
  <si>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</si>
  <si>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</si>
  <si>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</si>
  <si>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</si>
  <si>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</si>
  <si>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</si>
  <si>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</si>
  <si>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</si>
  <si>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</si>
  <si>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</si>
  <si>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</si>
  <si>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</si>
  <si>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</si>
  <si>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</si>
  <si>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</si>
  <si>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</si>
  <si>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</si>
  <si>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</si>
  <si>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</si>
  <si>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</si>
  <si>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</si>
  <si>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</si>
  <si>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</si>
  <si>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</si>
  <si>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</si>
  <si>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</si>
  <si>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</si>
  <si>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</si>
  <si>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</si>
  <si>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</si>
  <si>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</si>
  <si>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</si>
  <si>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</si>
  <si>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</si>
  <si>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</si>
  <si>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</si>
  <si>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</si>
  <si>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</si>
  <si>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</si>
  <si>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</si>
  <si>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</si>
  <si>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</si>
  <si>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</si>
  <si>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</si>
  <si>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</si>
  <si>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</si>
  <si>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</si>
  <si>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</si>
  <si>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</si>
  <si>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</si>
  <si>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</si>
  <si>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</si>
  <si>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</si>
  <si>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</si>
  <si>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</si>
  <si>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</si>
  <si>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</si>
  <si>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</si>
  <si>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</si>
  <si>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</si>
  <si>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</si>
  <si>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</si>
  <si>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</si>
  <si>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</si>
  <si>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</si>
  <si>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</si>
  <si>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</si>
  <si>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</si>
  <si>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</si>
  <si>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</si>
  <si>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</si>
  <si>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</si>
  <si>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</si>
  <si>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</si>
  <si>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</si>
  <si>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</si>
  <si>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</si>
  <si>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</si>
  <si>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</si>
  <si>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</si>
  <si>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</si>
  <si>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</si>
  <si>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</si>
  <si>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</si>
  <si>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</si>
  <si>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</si>
  <si>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</si>
  <si>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</si>
  <si>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</si>
  <si>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</si>
  <si>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</si>
  <si>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</si>
  <si>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</si>
  <si>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</si>
  <si>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</si>
  <si>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</si>
  <si>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</si>
  <si>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</si>
  <si>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</si>
  <si>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</si>
  <si>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</si>
  <si>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</si>
  <si>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</si>
  <si>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</si>
  <si>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</si>
  <si>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</si>
  <si>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</si>
  <si>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</si>
  <si>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</si>
  <si>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</si>
  <si>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</si>
  <si>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</si>
  <si>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</si>
  <si>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</si>
  <si>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</si>
  <si>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</si>
  <si>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</si>
  <si>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</si>
  <si>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</si>
  <si>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</si>
  <si>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</si>
  <si>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</si>
  <si>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</si>
  <si>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</si>
  <si>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</si>
  <si>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</si>
  <si>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</si>
  <si>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</si>
  <si>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</si>
  <si>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</si>
  <si>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</si>
  <si>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</si>
  <si>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</si>
  <si>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</si>
  <si>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</si>
  <si>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</si>
  <si>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</si>
  <si>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</si>
  <si>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</si>
  <si>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</si>
  <si>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</si>
  <si>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</si>
  <si>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</si>
  <si>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</si>
  <si>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</si>
  <si>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</si>
  <si>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</si>
  <si>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</si>
  <si>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</si>
  <si>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</si>
  <si>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</si>
  <si>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</si>
  <si>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</si>
  <si>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</si>
  <si>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</si>
  <si>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</si>
  <si>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</si>
  <si>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</si>
  <si>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</si>
  <si>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</si>
  <si>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</si>
  <si>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</si>
  <si>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</si>
  <si>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</si>
  <si>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</si>
  <si>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</si>
  <si>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</si>
  <si>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</si>
  <si>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</si>
  <si>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</si>
  <si>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</si>
  <si>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</si>
  <si>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</si>
  <si>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</si>
  <si>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</si>
  <si>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</si>
  <si>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</si>
  <si>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</si>
  <si>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</si>
  <si>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</si>
  <si>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</si>
  <si>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</si>
  <si>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</si>
  <si>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</si>
  <si>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</si>
  <si>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</si>
  <si>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</si>
  <si>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</si>
  <si>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</si>
  <si>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</si>
  <si>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</si>
  <si>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</si>
  <si>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</si>
  <si>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</si>
  <si>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</si>
  <si>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</si>
  <si>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</si>
  <si>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</si>
  <si>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</si>
  <si>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</si>
  <si>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</si>
  <si>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</si>
  <si>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</si>
  <si>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</si>
  <si>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</si>
  <si>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</si>
  <si>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</si>
  <si>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</si>
  <si>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</si>
  <si>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</si>
  <si>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</si>
  <si>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</si>
  <si>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</si>
  <si>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</si>
  <si>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</si>
  <si>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</si>
  <si>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</si>
  <si>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</si>
  <si>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</si>
  <si>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</si>
  <si>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</si>
  <si>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</si>
  <si>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</si>
  <si>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</si>
  <si>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</si>
  <si>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</si>
  <si>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</si>
  <si>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</si>
  <si>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</si>
  <si>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</si>
  <si>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</si>
  <si>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</si>
  <si>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</si>
  <si>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</si>
  <si>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</si>
  <si>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</si>
  <si>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</si>
  <si>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</si>
  <si>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</si>
  <si>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</si>
  <si>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</si>
  <si>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</si>
  <si>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</si>
  <si>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</si>
  <si>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</si>
  <si>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</si>
  <si>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</si>
  <si>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</si>
  <si>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</si>
  <si>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</si>
  <si>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</si>
  <si>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</si>
  <si>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</si>
  <si>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</si>
  <si>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</si>
  <si>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</si>
  <si>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</si>
  <si>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</si>
  <si>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</si>
  <si>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</si>
  <si>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</si>
  <si>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</si>
  <si>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</si>
  <si>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</si>
  <si>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</si>
  <si>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</si>
  <si>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</si>
  <si>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</si>
  <si>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</si>
  <si>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</si>
  <si>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</si>
  <si>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</si>
  <si>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</si>
  <si>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</si>
  <si>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</si>
  <si>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</si>
  <si>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</si>
  <si>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</si>
  <si>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</si>
  <si>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</si>
  <si>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</si>
  <si>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</si>
  <si>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</si>
  <si>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</si>
  <si>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</si>
  <si>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</si>
  <si>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</si>
  <si>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</si>
  <si>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</si>
  <si>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</si>
  <si>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</si>
  <si>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</si>
  <si>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</si>
  <si>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</si>
  <si>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</si>
  <si>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</si>
  <si>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</si>
  <si>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</si>
  <si>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</si>
  <si>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</si>
  <si>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</si>
  <si>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</si>
  <si>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</si>
  <si>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</si>
  <si>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</si>
  <si>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</si>
  <si>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</si>
  <si>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</si>
  <si>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</si>
  <si>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</si>
  <si>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</si>
  <si>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</si>
  <si>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</si>
  <si>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</si>
  <si>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</si>
  <si>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</si>
  <si>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</si>
  <si>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</si>
  <si>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</si>
  <si>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</si>
  <si>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</si>
  <si>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</si>
  <si>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</si>
  <si>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</si>
  <si>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</si>
  <si>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</si>
  <si>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</si>
  <si>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</si>
  <si>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</si>
  <si>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</si>
  <si>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</si>
  <si>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</si>
  <si>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</si>
  <si>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</si>
  <si>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</si>
  <si>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</si>
  <si>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</si>
  <si>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</si>
  <si>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</si>
  <si>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</si>
  <si>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</si>
  <si>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</si>
  <si>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</si>
  <si>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</si>
  <si>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</si>
  <si>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</si>
  <si>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</si>
  <si>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</si>
  <si>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</si>
  <si>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</si>
  <si>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</si>
  <si>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</si>
  <si>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</si>
  <si>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</si>
  <si>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</si>
  <si>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</si>
  <si>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</si>
  <si>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</si>
  <si>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</si>
  <si>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</si>
  <si>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</si>
  <si>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</si>
  <si>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</si>
  <si>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</si>
  <si>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</si>
  <si>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</si>
  <si>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</si>
  <si>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</si>
  <si>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</si>
  <si>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</si>
  <si>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</si>
  <si>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</si>
  <si>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</si>
  <si>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</si>
  <si>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</si>
  <si>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</si>
  <si>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</si>
  <si>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</si>
  <si>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</si>
  <si>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</si>
  <si>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</si>
  <si>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</si>
  <si>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</si>
  <si>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</si>
  <si>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</si>
  <si>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</si>
  <si>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</si>
  <si>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</si>
  <si>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</si>
  <si>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</si>
  <si>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</si>
  <si>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</si>
  <si>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</si>
  <si>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</si>
  <si>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</si>
  <si>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</si>
  <si>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</si>
  <si>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</si>
  <si>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</si>
  <si>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</si>
  <si>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</si>
  <si>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</si>
  <si>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</si>
  <si>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</si>
  <si>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</si>
  <si>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</si>
  <si>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</si>
  <si>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</si>
  <si>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</si>
  <si>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</si>
  <si>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</si>
  <si>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</si>
  <si>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</si>
  <si>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</si>
  <si>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</si>
  <si>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</si>
  <si>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</si>
  <si>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</si>
  <si>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</si>
  <si>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</si>
  <si>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</si>
  <si>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</si>
  <si>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</si>
  <si>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</si>
  <si>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</si>
  <si>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</si>
  <si>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</si>
  <si>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</si>
  <si>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</si>
  <si>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</si>
  <si>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</si>
  <si>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</si>
  <si>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</si>
  <si>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</si>
  <si>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</si>
  <si>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</si>
  <si>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</si>
  <si>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</si>
  <si>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</si>
  <si>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</si>
  <si>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</si>
  <si>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</si>
  <si>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</si>
  <si>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</si>
  <si>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</si>
  <si>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</si>
  <si>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</si>
  <si>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</si>
  <si>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</si>
  <si>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</si>
  <si>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</si>
  <si>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</si>
  <si>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</si>
  <si>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</si>
  <si>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</si>
  <si>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</si>
  <si>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</si>
  <si>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</si>
  <si>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</si>
  <si>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</si>
  <si>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</si>
  <si>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</si>
  <si>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</si>
  <si>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</si>
  <si>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</si>
  <si>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</si>
  <si>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</si>
  <si>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</si>
  <si>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</si>
  <si>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</si>
  <si>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</si>
  <si>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</si>
  <si>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</si>
  <si>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</si>
  <si>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</si>
  <si>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</si>
  <si>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</si>
  <si>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</si>
  <si>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</si>
  <si>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</si>
  <si>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</si>
  <si>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</si>
  <si>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</si>
  <si>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</si>
  <si>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</si>
  <si>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</si>
  <si>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</si>
  <si>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</si>
  <si>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</si>
  <si>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</si>
  <si>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</si>
  <si>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</si>
  <si>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</si>
  <si>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</si>
  <si>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</si>
  <si>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</si>
  <si>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</si>
  <si>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</si>
  <si>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</si>
  <si>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</si>
  <si>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</si>
  <si>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</si>
  <si>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</si>
  <si>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</si>
  <si>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</si>
  <si>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</si>
  <si>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</si>
  <si>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</si>
  <si>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</si>
  <si>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</si>
  <si>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</si>
  <si>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</si>
  <si>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</si>
  <si>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</si>
  <si>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</si>
  <si>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</si>
  <si>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</si>
  <si>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</si>
  <si>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</si>
  <si>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</si>
  <si>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</si>
  <si>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</si>
  <si>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</si>
  <si>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</si>
  <si>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</si>
  <si>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</si>
  <si>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</si>
  <si>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</si>
  <si>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</si>
  <si>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</si>
  <si>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</si>
  <si>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</si>
  <si>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</si>
  <si>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</si>
  <si>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</si>
  <si>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</si>
  <si>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</si>
  <si>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</si>
  <si>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</si>
  <si>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</si>
  <si>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</si>
  <si>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</si>
  <si>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</si>
  <si>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</si>
  <si>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</si>
  <si>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</si>
  <si>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</si>
  <si>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</si>
  <si>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</si>
  <si>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</si>
  <si>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</si>
  <si>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</si>
  <si>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</si>
  <si>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</si>
  <si>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</si>
  <si>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</si>
  <si>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</si>
  <si>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</si>
  <si>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</si>
  <si>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</si>
  <si>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</si>
  <si>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</si>
  <si>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</si>
  <si>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</si>
  <si>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</si>
  <si>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</si>
  <si>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</si>
  <si>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</si>
  <si>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</si>
  <si>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</si>
  <si>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</si>
  <si>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</si>
  <si>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</si>
  <si>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</si>
  <si>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</si>
  <si>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</si>
  <si>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</si>
  <si>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</si>
  <si>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</si>
  <si>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</si>
  <si>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</si>
  <si>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</si>
  <si>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</si>
  <si>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</si>
  <si>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</si>
  <si>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</si>
  <si>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</si>
  <si>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</si>
  <si>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</si>
  <si>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</si>
  <si>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</si>
  <si>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</si>
  <si>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</si>
  <si>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</si>
  <si>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</si>
  <si>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</si>
  <si>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</si>
  <si>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</si>
  <si>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</si>
  <si>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</si>
  <si>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</si>
  <si>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</si>
  <si>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</si>
  <si>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</si>
  <si>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</si>
  <si>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</si>
  <si>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</si>
  <si>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</si>
  <si>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</si>
  <si>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</si>
  <si>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</si>
  <si>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</si>
  <si>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</si>
  <si>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</si>
  <si>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</si>
  <si>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</si>
  <si>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</si>
  <si>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</si>
  <si>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</si>
  <si>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</si>
  <si>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</si>
  <si>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</si>
  <si>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</si>
  <si>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</si>
  <si>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</si>
  <si>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</si>
  <si>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</si>
  <si>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</si>
  <si>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</si>
  <si>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</si>
  <si>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</si>
  <si>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</si>
  <si>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</si>
  <si>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</si>
  <si>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</si>
  <si>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</si>
  <si>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</si>
  <si>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</si>
  <si>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</si>
  <si>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</si>
  <si>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</si>
  <si>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</si>
  <si>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</si>
  <si>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</si>
  <si>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</si>
  <si>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</si>
  <si>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</si>
  <si>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</si>
  <si>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</si>
  <si>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</si>
  <si>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</si>
  <si>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</si>
  <si>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</si>
  <si>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</si>
  <si>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</si>
  <si>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</si>
  <si>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</si>
  <si>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</si>
  <si>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</si>
  <si>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</si>
  <si>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</si>
  <si>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</si>
  <si>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</si>
  <si>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</si>
  <si>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</si>
  <si>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</si>
  <si>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</si>
  <si>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</si>
  <si>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</si>
  <si>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</si>
  <si>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</si>
  <si>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</si>
  <si>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</si>
  <si>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</si>
  <si>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</si>
  <si>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</si>
  <si>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</si>
  <si>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</si>
  <si>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</si>
  <si>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</si>
  <si>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</si>
  <si>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</si>
  <si>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</si>
  <si>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</si>
  <si>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</si>
  <si>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</si>
  <si>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</si>
  <si>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</si>
  <si>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</si>
  <si>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</si>
  <si>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</si>
  <si>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</si>
  <si>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</si>
  <si>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</si>
  <si>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</si>
  <si>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</si>
  <si>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</si>
  <si>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</si>
  <si>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</si>
  <si>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</si>
  <si>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</si>
  <si>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</si>
  <si>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</si>
  <si>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</si>
  <si>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</si>
  <si>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</si>
  <si>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</si>
  <si>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</si>
  <si>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</si>
  <si>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</si>
  <si>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</si>
  <si>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</si>
  <si>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</si>
  <si>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</si>
  <si>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</si>
  <si>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</si>
  <si>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</si>
  <si>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</si>
  <si>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</si>
  <si>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</si>
  <si>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</si>
  <si>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</si>
  <si>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</si>
  <si>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</si>
  <si>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</si>
  <si>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</si>
  <si>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</si>
  <si>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</si>
  <si>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</si>
  <si>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</si>
  <si>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</si>
  <si>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</si>
  <si>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</si>
  <si>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</si>
  <si>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</si>
  <si>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</si>
  <si>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</si>
  <si>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</si>
  <si>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</si>
  <si>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</si>
  <si>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</si>
  <si>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</si>
  <si>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</si>
  <si>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</si>
  <si>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</si>
  <si>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</si>
  <si>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</si>
  <si>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</si>
  <si>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</si>
  <si>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</si>
  <si>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</si>
  <si>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</si>
  <si>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</si>
  <si>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</si>
  <si>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</si>
  <si>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</si>
  <si>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</si>
  <si>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</si>
  <si>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</si>
  <si>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</si>
  <si>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</si>
  <si>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</si>
  <si>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</si>
  <si>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</si>
  <si>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</si>
  <si>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</si>
  <si>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</si>
  <si>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</si>
  <si>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</si>
  <si>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</si>
  <si>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</si>
  <si>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</si>
  <si>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</si>
  <si>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</si>
  <si>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</si>
  <si>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</si>
  <si>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</si>
  <si>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</si>
  <si>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</si>
  <si>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</si>
  <si>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</si>
  <si>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</si>
  <si>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</si>
  <si>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</si>
  <si>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</si>
  <si>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</si>
  <si>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</si>
  <si>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</si>
  <si>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</si>
  <si>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</si>
  <si>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</si>
  <si>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</si>
  <si>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</si>
  <si>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</si>
  <si>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</si>
  <si>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</si>
  <si>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</si>
  <si>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</si>
  <si>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</si>
  <si>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</si>
  <si>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</si>
  <si>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</si>
  <si>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</si>
  <si>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</si>
  <si>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</si>
  <si>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</si>
  <si>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</si>
  <si>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</si>
  <si>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</si>
  <si>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</si>
  <si>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</si>
  <si>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</si>
  <si>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</si>
  <si>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</si>
  <si>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</si>
  <si>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</si>
  <si>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</si>
  <si>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</si>
  <si>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</si>
  <si>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</si>
  <si>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</si>
  <si>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</si>
  <si>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</si>
  <si>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</si>
  <si>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</si>
  <si>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</si>
  <si>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</si>
  <si>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</si>
  <si>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</si>
  <si>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</si>
  <si>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</si>
  <si>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</si>
  <si>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</si>
  <si>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</si>
  <si>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</si>
  <si>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</si>
  <si>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</si>
  <si>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</si>
  <si>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</si>
  <si>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</si>
  <si>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</si>
  <si>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</si>
  <si>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</si>
  <si>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</si>
  <si>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</si>
  <si>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</si>
  <si>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</si>
  <si>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</si>
  <si>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</si>
  <si>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</si>
  <si>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</si>
  <si>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</si>
  <si>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</si>
  <si>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</si>
  <si>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</si>
  <si>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</si>
  <si>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</si>
  <si>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</si>
  <si>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</si>
  <si>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</si>
  <si>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</si>
  <si>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</si>
  <si>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</si>
  <si>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</si>
  <si>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</si>
  <si>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</si>
  <si>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</si>
  <si>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</si>
  <si>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</si>
  <si>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</si>
  <si>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</si>
  <si>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</si>
  <si>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</si>
  <si>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</si>
  <si>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</si>
  <si>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</si>
  <si>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</si>
  <si>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</si>
  <si>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</si>
  <si>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</si>
  <si>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</si>
  <si>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</si>
  <si>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</si>
  <si>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</si>
  <si>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</si>
  <si>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</si>
  <si>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</si>
  <si>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</si>
  <si>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</si>
  <si>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</si>
  <si>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</si>
  <si>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</si>
  <si>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</si>
  <si>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</si>
  <si>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</si>
  <si>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</si>
  <si>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</si>
  <si>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</si>
  <si>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</si>
  <si>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</si>
  <si>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</si>
  <si>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</si>
  <si>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</si>
  <si>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</si>
  <si>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</si>
  <si>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</si>
  <si>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</si>
  <si>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</si>
  <si>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</si>
  <si>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</si>
  <si>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</si>
  <si>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</si>
  <si>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</si>
  <si>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</si>
  <si>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</si>
  <si>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</si>
  <si>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</si>
  <si>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</si>
  <si>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</si>
  <si>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</si>
  <si>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</si>
  <si>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</si>
  <si>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</si>
  <si>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</si>
  <si>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</si>
  <si>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</si>
  <si>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</si>
  <si>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</si>
  <si>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</si>
  <si>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</si>
  <si>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</si>
  <si>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</si>
  <si>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</si>
  <si>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</si>
  <si>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</si>
  <si>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</si>
  <si>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</si>
  <si>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</si>
  <si>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</si>
  <si>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</si>
  <si>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</si>
  <si>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</si>
  <si>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</si>
  <si>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</si>
  <si>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</si>
  <si>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</si>
  <si>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</si>
  <si>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</si>
  <si>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</si>
  <si>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</si>
  <si>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</si>
  <si>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</si>
  <si>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</si>
  <si>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</si>
  <si>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</si>
  <si>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</si>
  <si>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</si>
  <si>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</si>
  <si>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</si>
  <si>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</si>
  <si>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</si>
  <si>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</si>
  <si>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</si>
  <si>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</si>
  <si>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</si>
  <si>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</si>
  <si>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</si>
  <si>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</si>
  <si>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</si>
  <si>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</si>
  <si>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</si>
  <si>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</si>
  <si>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</si>
  <si>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</si>
  <si>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</si>
  <si>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</si>
  <si>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</si>
  <si>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</si>
  <si>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</si>
  <si>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</si>
  <si>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</si>
  <si>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</si>
  <si>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</si>
  <si>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</si>
  <si>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</si>
  <si>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</si>
  <si>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</si>
  <si>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</si>
  <si>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</si>
  <si>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</si>
  <si>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</si>
  <si>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</si>
  <si>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</si>
  <si>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</si>
  <si>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</si>
  <si>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</si>
  <si>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</si>
  <si>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</si>
  <si>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</si>
  <si>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</si>
  <si>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</si>
  <si>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</si>
  <si>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</si>
  <si>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</si>
  <si>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</si>
  <si>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</si>
  <si>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</si>
  <si>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</si>
  <si>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</si>
  <si>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</si>
  <si>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</si>
  <si>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</si>
  <si>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</si>
  <si>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</si>
  <si>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</si>
  <si>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</si>
  <si>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</si>
  <si>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</si>
  <si>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</si>
  <si>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</si>
  <si>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</si>
  <si>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</si>
  <si>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</si>
  <si>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</si>
  <si>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</si>
  <si>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</si>
  <si>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</si>
  <si>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</si>
  <si>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</si>
  <si>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</si>
  <si>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</si>
  <si>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</si>
  <si>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</si>
  <si>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</si>
  <si>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</si>
  <si>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</si>
  <si>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</si>
  <si>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</si>
  <si>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</si>
  <si>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</si>
  <si>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</si>
  <si>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</si>
  <si>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</si>
  <si>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</si>
  <si>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</si>
  <si>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</si>
  <si>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</si>
  <si>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</si>
  <si>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</si>
  <si>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</si>
  <si>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</si>
  <si>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</si>
  <si>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</si>
  <si>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</si>
  <si>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</si>
  <si>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</si>
  <si>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</si>
  <si>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</si>
  <si>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</si>
  <si>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</si>
  <si>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</si>
  <si>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</si>
  <si>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</si>
  <si>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</si>
  <si>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</si>
  <si>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</si>
  <si>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</si>
  <si>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</si>
  <si>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</si>
  <si>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</si>
  <si>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</si>
  <si>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</si>
  <si>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</si>
  <si>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</si>
  <si>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</si>
  <si>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</si>
  <si>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</si>
  <si>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</si>
  <si>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</si>
  <si>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</si>
  <si>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</si>
  <si>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</si>
  <si>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</si>
  <si>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</si>
  <si>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</si>
  <si>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</si>
  <si>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</si>
  <si>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</si>
  <si>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</si>
  <si>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</si>
  <si>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</si>
  <si>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</si>
  <si>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</si>
  <si>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</si>
  <si>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</si>
  <si>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</si>
  <si>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</si>
  <si>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</si>
  <si>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</si>
  <si>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</si>
  <si>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</si>
  <si>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</si>
  <si>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</si>
  <si>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</si>
  <si>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</si>
  <si>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</si>
  <si>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</si>
  <si>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</si>
  <si>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</si>
  <si>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</si>
  <si>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</si>
  <si>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</si>
  <si>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</si>
  <si>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</si>
  <si>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</si>
  <si>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</si>
  <si>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</si>
  <si>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</si>
  <si>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</si>
  <si>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</si>
  <si>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</si>
  <si>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</si>
  <si>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</si>
  <si>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</si>
  <si>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</si>
  <si>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</si>
  <si>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</si>
  <si>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</si>
  <si>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</si>
  <si>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</si>
  <si>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</si>
  <si>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</si>
  <si>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</si>
  <si>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</si>
  <si>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</si>
  <si>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</si>
  <si>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</si>
  <si>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</si>
  <si>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</si>
  <si>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</si>
  <si>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</si>
  <si>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</si>
  <si>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</si>
  <si>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</si>
  <si>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</si>
  <si>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</si>
  <si>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</si>
  <si>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</si>
  <si>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</si>
  <si>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</si>
  <si>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</si>
  <si>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</si>
  <si>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</si>
  <si>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</si>
  <si>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</si>
  <si>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</si>
  <si>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</si>
  <si>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</si>
  <si>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</si>
  <si>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</si>
  <si>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</si>
  <si>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</si>
  <si>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</si>
  <si>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</si>
  <si>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</si>
  <si>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</si>
  <si>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</si>
  <si>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</si>
  <si>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</si>
  <si>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</si>
  <si>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</si>
  <si>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</si>
  <si>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</si>
  <si>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</si>
  <si>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</si>
  <si>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</si>
  <si>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</si>
  <si>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</si>
  <si>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</si>
  <si>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</si>
  <si>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</si>
  <si>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</si>
  <si>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</si>
  <si>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</si>
  <si>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</si>
  <si>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</si>
  <si>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</si>
  <si>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</si>
  <si>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</si>
  <si>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</si>
  <si>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</si>
  <si>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</si>
  <si>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</si>
  <si>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</si>
  <si>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</si>
  <si>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</si>
  <si>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</si>
  <si>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</si>
  <si>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</si>
  <si>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</si>
  <si>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</si>
  <si>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</si>
  <si>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</si>
  <si>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</si>
  <si>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</si>
  <si>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</si>
  <si>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</si>
  <si>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</si>
  <si>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</si>
  <si>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</si>
  <si>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</si>
  <si>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</si>
  <si>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</si>
  <si>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</si>
  <si>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</si>
  <si>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</si>
  <si>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</si>
  <si>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</si>
  <si>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</si>
  <si>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</si>
  <si>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</si>
  <si>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</si>
  <si>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</si>
  <si>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</si>
  <si>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</si>
  <si>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</si>
  <si>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</si>
  <si>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</si>
  <si>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</si>
  <si>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</si>
  <si>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</si>
  <si>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</si>
  <si>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</si>
  <si>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</si>
  <si>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</si>
  <si>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</si>
  <si>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</si>
  <si>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</si>
  <si>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</si>
  <si>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</si>
  <si>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</si>
  <si>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</si>
  <si>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</si>
  <si>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</si>
  <si>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</si>
  <si>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</si>
  <si>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</si>
  <si>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</si>
  <si>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</si>
  <si>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</si>
  <si>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</si>
  <si>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</si>
  <si>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</si>
  <si>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</si>
  <si>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</si>
  <si>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</si>
  <si>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</si>
  <si>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</si>
  <si>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</si>
  <si>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</si>
  <si>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</si>
  <si>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</si>
  <si>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</si>
  <si>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</si>
  <si>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</si>
  <si>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</si>
  <si>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</si>
  <si>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</si>
  <si>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</si>
  <si>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</si>
  <si>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</si>
  <si>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</si>
  <si>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</si>
  <si>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</si>
  <si>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</si>
  <si>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</si>
  <si>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</si>
  <si>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</si>
  <si>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</si>
  <si>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</si>
  <si>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</si>
  <si>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</si>
  <si>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</si>
  <si>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</si>
  <si>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</si>
  <si>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</si>
  <si>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</si>
  <si>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</si>
  <si>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</si>
  <si>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</si>
  <si>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</si>
  <si>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</si>
  <si>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</si>
  <si>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</si>
  <si>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</si>
  <si>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</si>
  <si>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</si>
  <si>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</si>
  <si>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</si>
  <si>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</si>
  <si>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</si>
  <si>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</si>
  <si>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</si>
  <si>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</si>
  <si>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</si>
  <si>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</si>
  <si>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</si>
  <si>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</si>
  <si>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</si>
  <si>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</si>
  <si>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</si>
  <si>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</si>
  <si>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</si>
  <si>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</si>
  <si>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</si>
  <si>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</si>
  <si>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</si>
  <si>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</si>
  <si>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</si>
  <si>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</si>
  <si>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</si>
  <si>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</si>
  <si>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</si>
  <si>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</si>
  <si>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</si>
  <si>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</si>
  <si>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</si>
  <si>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</si>
  <si>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</si>
  <si>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</si>
  <si>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</si>
  <si>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</si>
  <si>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</si>
  <si>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</si>
  <si>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</si>
  <si>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</si>
  <si>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</si>
  <si>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</si>
  <si>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</si>
  <si>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</si>
  <si>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</si>
  <si>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</si>
  <si>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</si>
  <si>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</si>
  <si>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</si>
  <si>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</si>
  <si>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</si>
  <si>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</si>
  <si>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</si>
  <si>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</si>
  <si>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</si>
  <si>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</si>
  <si>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</si>
  <si>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</si>
  <si>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</si>
  <si>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</si>
  <si>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</si>
  <si>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</si>
  <si>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</si>
  <si>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</si>
  <si>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</si>
  <si>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</si>
  <si>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</si>
  <si>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</si>
  <si>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</si>
  <si>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</si>
  <si>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</si>
  <si>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</si>
  <si>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</si>
  <si>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</si>
  <si>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</si>
  <si>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</si>
  <si>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</si>
  <si>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</si>
  <si>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</si>
  <si>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</si>
  <si>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</si>
  <si>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</si>
  <si>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</si>
  <si>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</si>
  <si>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</si>
  <si>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</si>
  <si>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</si>
  <si>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</si>
  <si>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</si>
  <si>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</si>
  <si>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</si>
  <si>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</si>
  <si>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</si>
  <si>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</si>
  <si>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</si>
  <si>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</si>
  <si>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</si>
  <si>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</si>
  <si>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</si>
  <si>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</si>
  <si>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</si>
  <si>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</si>
  <si>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</si>
  <si>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</si>
  <si>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</si>
  <si>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</si>
  <si>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</si>
  <si>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</si>
  <si>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</si>
  <si>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</si>
  <si>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</si>
  <si>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</si>
  <si>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</si>
  <si>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</si>
  <si>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</si>
  <si>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</si>
  <si>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</si>
  <si>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</si>
  <si>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</si>
  <si>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</si>
  <si>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</si>
  <si>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</si>
  <si>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</si>
  <si>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</si>
  <si>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</si>
  <si>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</si>
  <si>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</si>
  <si>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</si>
  <si>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</si>
  <si>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</si>
  <si>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</si>
  <si>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</si>
  <si>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</si>
  <si>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</si>
  <si>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</si>
  <si>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</si>
  <si>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</si>
  <si>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</si>
  <si>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</si>
  <si>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</si>
  <si>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</si>
  <si>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</si>
  <si>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</si>
  <si>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</si>
  <si>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</si>
  <si>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</si>
  <si>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</si>
  <si>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</si>
  <si>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</si>
  <si>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</si>
  <si>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</si>
  <si>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</si>
  <si>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</si>
  <si>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</si>
  <si>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</si>
  <si>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</si>
  <si>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</si>
  <si>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</si>
  <si>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</si>
  <si>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</si>
  <si>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</si>
  <si>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</si>
  <si>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</si>
  <si>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</si>
  <si>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</si>
  <si>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</si>
  <si>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</si>
  <si>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</si>
  <si>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</si>
  <si>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</si>
  <si>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</si>
  <si>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</si>
  <si>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</si>
  <si>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</si>
  <si>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</si>
  <si>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</si>
  <si>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</si>
  <si>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</si>
  <si>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</si>
  <si>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</si>
  <si>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</si>
  <si>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</si>
  <si>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</si>
  <si>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</si>
  <si>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</si>
  <si>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</si>
  <si>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</si>
  <si>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</si>
  <si>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</si>
  <si>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</si>
  <si>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</si>
  <si>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</si>
  <si>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</si>
  <si>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</si>
  <si>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</si>
  <si>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</si>
  <si>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</si>
  <si>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</si>
  <si>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</si>
  <si>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</si>
  <si>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</si>
  <si>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</si>
  <si>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</si>
  <si>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</si>
  <si>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</si>
  <si>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</si>
  <si>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</si>
  <si>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</si>
  <si>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</si>
  <si>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</si>
  <si>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</si>
  <si>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</si>
  <si>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</si>
  <si>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</si>
  <si>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</si>
  <si>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</si>
  <si>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</si>
  <si>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</si>
  <si>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</si>
  <si>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</si>
  <si>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</si>
  <si>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</si>
  <si>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</si>
  <si>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</si>
  <si>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</si>
  <si>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</si>
  <si>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</si>
  <si>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</si>
  <si>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</si>
  <si>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</si>
  <si>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</si>
  <si>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</si>
  <si>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</si>
  <si>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</si>
  <si>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</si>
  <si>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</si>
  <si>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</si>
  <si>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</si>
  <si>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</si>
  <si>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</si>
  <si>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</si>
  <si>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</si>
  <si>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</si>
  <si>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</si>
  <si>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</si>
  <si>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</si>
  <si>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</si>
  <si>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</si>
  <si>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</si>
  <si>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</si>
  <si>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</si>
  <si>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</si>
  <si>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</si>
  <si>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</si>
  <si>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</si>
  <si>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</si>
  <si>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</si>
  <si>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</si>
  <si>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</si>
  <si>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</si>
  <si>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</si>
  <si>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</si>
  <si>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</si>
  <si>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</si>
  <si>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</si>
  <si>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</si>
  <si>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</si>
  <si>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</si>
  <si>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</si>
  <si>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</si>
  <si>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</si>
  <si>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</si>
  <si>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</si>
  <si>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</si>
  <si>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</si>
  <si>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</si>
  <si>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</si>
  <si>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</si>
  <si>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</si>
  <si>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</si>
  <si>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</si>
  <si>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</si>
  <si>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</si>
  <si>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</si>
  <si>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</si>
  <si>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</si>
  <si>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</si>
  <si>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</si>
  <si>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</si>
  <si>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</si>
  <si>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</si>
  <si>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</si>
  <si>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</si>
  <si>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</si>
  <si>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</si>
  <si>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</si>
  <si>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</si>
  <si>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</si>
  <si>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</si>
  <si>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</si>
  <si>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</si>
  <si>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</si>
  <si>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</si>
  <si>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</si>
  <si>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</si>
  <si>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</si>
  <si>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</si>
  <si>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</si>
  <si>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</si>
  <si>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</si>
  <si>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</si>
  <si>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</si>
  <si>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</si>
  <si>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</si>
  <si>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</si>
  <si>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</si>
  <si>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</si>
  <si>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</si>
  <si>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</si>
  <si>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</si>
  <si>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</si>
  <si>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</si>
  <si>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</si>
  <si>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</si>
  <si>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</si>
  <si>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</si>
  <si>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</si>
  <si>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</si>
  <si>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</si>
  <si>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</si>
  <si>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</si>
  <si>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</si>
  <si>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</si>
  <si>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</si>
  <si>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</si>
  <si>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</si>
  <si>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</si>
  <si>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</si>
  <si>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</si>
  <si>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</si>
  <si>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</si>
  <si>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</si>
  <si>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</si>
  <si>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</si>
  <si>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</si>
  <si>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</si>
  <si>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</si>
  <si>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</si>
  <si>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</si>
  <si>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</si>
  <si>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</si>
  <si>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</si>
  <si>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</si>
  <si>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</si>
  <si>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</si>
  <si>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</si>
  <si>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</si>
  <si>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</si>
  <si>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</si>
  <si>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</si>
  <si>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</si>
  <si>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</si>
  <si>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</si>
  <si>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</si>
  <si>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</si>
  <si>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</si>
  <si>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</si>
  <si>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</si>
  <si>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</si>
  <si>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</si>
  <si>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</si>
  <si>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</si>
  <si>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</si>
  <si>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</si>
  <si>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</si>
  <si>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</si>
  <si>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</si>
  <si>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</si>
  <si>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</si>
  <si>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</si>
  <si>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</si>
  <si>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</si>
  <si>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</si>
  <si>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</si>
  <si>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</si>
  <si>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</si>
  <si>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</si>
  <si>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</si>
  <si>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</si>
  <si>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</si>
  <si>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</si>
  <si>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</si>
  <si>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</si>
  <si>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</si>
  <si>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</si>
  <si>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</si>
  <si>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</si>
  <si>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</si>
  <si>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</si>
  <si>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</si>
  <si>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</si>
  <si>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</si>
  <si>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</si>
  <si>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</si>
  <si>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</si>
  <si>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</si>
  <si>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</si>
  <si>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</si>
  <si>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</si>
  <si>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</si>
  <si>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</si>
  <si>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</si>
  <si>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</si>
  <si>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</si>
  <si>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</si>
  <si>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</si>
  <si>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</si>
  <si>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</si>
  <si>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</si>
  <si>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</si>
  <si>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</si>
  <si>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</si>
  <si>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</si>
  <si>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</si>
  <si>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</si>
  <si>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</si>
  <si>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</si>
  <si>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</si>
  <si>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</si>
  <si>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</si>
  <si>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</si>
  <si>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</si>
  <si>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</si>
  <si>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</si>
  <si>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</si>
  <si>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</si>
  <si>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</si>
  <si>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</si>
  <si>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</si>
  <si>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</si>
  <si>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</si>
  <si>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</si>
  <si>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</si>
  <si>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</si>
  <si>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</si>
  <si>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</si>
  <si>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</si>
  <si>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</si>
  <si>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</si>
  <si>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</si>
  <si>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</si>
  <si>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</si>
  <si>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</si>
  <si>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</si>
  <si>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</si>
  <si>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</si>
  <si>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</si>
  <si>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</si>
  <si>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</si>
  <si>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</si>
  <si>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</si>
  <si>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</si>
  <si>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</si>
  <si>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</si>
  <si>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</si>
  <si>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</si>
  <si>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</si>
  <si>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</si>
  <si>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</si>
  <si>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</si>
  <si>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</si>
  <si>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</si>
  <si>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</si>
  <si>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</si>
  <si>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</si>
  <si>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</si>
  <si>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</si>
  <si>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</si>
  <si>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</si>
  <si>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</si>
  <si>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</si>
  <si>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</si>
  <si>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</si>
  <si>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</si>
  <si>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</si>
  <si>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</si>
  <si>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</si>
  <si>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</si>
  <si>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</si>
  <si>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</si>
  <si>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</si>
  <si>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</si>
  <si>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</si>
  <si>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</si>
  <si>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</si>
  <si>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</si>
  <si>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</si>
  <si>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</si>
  <si>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</si>
  <si>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</si>
  <si>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</si>
  <si>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</si>
  <si>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</si>
  <si>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</si>
  <si>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</si>
  <si>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</si>
  <si>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</si>
  <si>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</si>
  <si>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</si>
  <si>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</si>
  <si>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</si>
  <si>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</si>
  <si>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</si>
  <si>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</si>
  <si>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</si>
  <si>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</si>
  <si>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</si>
  <si>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</si>
  <si>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</si>
  <si>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</si>
  <si>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</si>
  <si>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</si>
  <si>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</si>
  <si>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</si>
  <si>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</si>
  <si>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</si>
  <si>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</si>
  <si>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</si>
  <si>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</si>
  <si>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</si>
  <si>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</si>
  <si>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</si>
  <si>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</si>
  <si>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</si>
  <si>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</si>
  <si>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</si>
  <si>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</si>
  <si>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</si>
  <si>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</si>
  <si>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</si>
  <si>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</si>
  <si>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</si>
  <si>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</si>
  <si>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</si>
  <si>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</si>
  <si>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</si>
  <si>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</si>
  <si>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</si>
  <si>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</si>
  <si>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</si>
  <si>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</si>
  <si>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</si>
  <si>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</si>
  <si>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</si>
  <si>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</si>
  <si>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</si>
  <si>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</si>
  <si>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</si>
  <si>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</si>
  <si>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</si>
  <si>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</si>
  <si>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</si>
  <si>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</si>
  <si>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</si>
  <si>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</si>
  <si>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</si>
  <si>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</si>
  <si>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</si>
  <si>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</si>
  <si>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</si>
  <si>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</si>
  <si>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</si>
  <si>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</si>
  <si>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</si>
  <si>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</si>
  <si>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</si>
  <si>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</si>
  <si>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</si>
  <si>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</si>
  <si>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</si>
  <si>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</si>
  <si>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</si>
  <si>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</si>
  <si>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</si>
  <si>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</si>
  <si>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</si>
  <si>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</si>
  <si>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</si>
  <si>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</si>
  <si>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</si>
  <si>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</si>
  <si>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</si>
  <si>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</si>
  <si>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</si>
  <si>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</si>
  <si>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</si>
  <si>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</si>
  <si>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</si>
  <si>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</si>
  <si>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</si>
  <si>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</si>
  <si>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</si>
  <si>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</si>
  <si>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</si>
  <si>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</si>
  <si>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</si>
  <si>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</si>
  <si>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</si>
  <si>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</si>
  <si>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</si>
  <si>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</si>
  <si>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</si>
  <si>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</si>
  <si>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</si>
  <si>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</si>
  <si>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</si>
  <si>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</si>
  <si>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</si>
  <si>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</si>
  <si>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</si>
  <si>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</si>
  <si>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</si>
  <si>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</si>
  <si>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</si>
  <si>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</si>
  <si>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</si>
  <si>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</si>
  <si>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</si>
  <si>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</si>
  <si>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</si>
  <si>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</si>
  <si>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</si>
  <si>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</si>
  <si>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</si>
  <si>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</si>
  <si>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</si>
  <si>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</si>
  <si>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</si>
  <si>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</si>
  <si>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</si>
  <si>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</si>
  <si>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</si>
  <si>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</si>
  <si>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</si>
  <si>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</si>
  <si>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</si>
  <si>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</si>
  <si>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</si>
  <si>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</si>
  <si>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</si>
  <si>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</si>
  <si>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</si>
  <si>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</si>
  <si>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</si>
  <si>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</si>
  <si>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</si>
  <si>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</si>
  <si>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</si>
  <si>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</si>
  <si>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</si>
  <si>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</si>
  <si>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</si>
  <si>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</si>
  <si>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</si>
  <si>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</si>
  <si>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</si>
  <si>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</si>
  <si>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</si>
  <si>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</si>
  <si>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</si>
  <si>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</si>
  <si>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</si>
  <si>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</si>
  <si>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</si>
  <si>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</si>
  <si>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</si>
  <si>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</si>
  <si>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</si>
  <si>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</si>
  <si>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</si>
  <si>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</si>
  <si>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</si>
  <si>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</si>
  <si>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</si>
  <si>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</si>
  <si>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</si>
  <si>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</si>
  <si>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</si>
  <si>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</si>
  <si>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</si>
  <si>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</si>
  <si>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</si>
  <si>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</si>
  <si>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</si>
  <si>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</si>
  <si>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</si>
  <si>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</si>
  <si>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</si>
  <si>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</si>
  <si>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</si>
  <si>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</si>
  <si>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</si>
  <si>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</si>
  <si>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</si>
  <si>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</si>
  <si>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</si>
  <si>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</si>
  <si>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</si>
  <si>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</si>
  <si>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</si>
  <si>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</si>
  <si>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</si>
  <si>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</si>
  <si>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</si>
  <si>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</si>
  <si>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</si>
  <si>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</si>
  <si>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</si>
  <si>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</si>
  <si>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</si>
  <si>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</si>
  <si>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</si>
  <si>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</si>
  <si>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</si>
  <si>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</si>
  <si>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</si>
  <si>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</si>
  <si>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</si>
  <si>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</si>
  <si>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</si>
  <si>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</si>
  <si>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</si>
  <si>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</si>
  <si>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</si>
  <si>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</si>
  <si>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</si>
  <si>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</si>
  <si>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</si>
  <si>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</si>
  <si>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</si>
  <si>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</si>
  <si>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</si>
  <si>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</si>
  <si>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</si>
  <si>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</si>
  <si>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</si>
  <si>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</si>
  <si>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</si>
  <si>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</si>
  <si>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</si>
  <si>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</si>
  <si>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</si>
  <si>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</si>
  <si>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</si>
  <si>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</si>
  <si>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</si>
  <si>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</si>
  <si>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</si>
  <si>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</si>
  <si>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</si>
  <si>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</si>
  <si>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</si>
  <si>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</si>
  <si>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</si>
  <si>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</si>
  <si>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</si>
  <si>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</si>
  <si>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</si>
  <si>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</si>
  <si>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</si>
  <si>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</si>
  <si>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</si>
  <si>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</si>
  <si>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</si>
  <si>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</si>
  <si>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</si>
  <si>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</si>
  <si>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</si>
  <si>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</si>
  <si>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</si>
  <si>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</si>
  <si>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</si>
  <si>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</si>
  <si>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</si>
  <si>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</si>
  <si>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</si>
  <si>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</si>
  <si>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</si>
  <si>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</si>
  <si>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</si>
  <si>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</si>
  <si>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</si>
  <si>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</si>
  <si>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</si>
  <si>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</si>
  <si>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</si>
  <si>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</si>
  <si>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</si>
  <si>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</si>
  <si>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</si>
  <si>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</si>
  <si>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</si>
  <si>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</si>
  <si>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</si>
  <si>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</si>
  <si>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</si>
  <si>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</si>
  <si>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</si>
  <si>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</si>
  <si>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</si>
  <si>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</si>
  <si>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</si>
  <si>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</si>
  <si>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</si>
  <si>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</si>
  <si>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</si>
  <si>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</si>
  <si>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</si>
  <si>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</si>
  <si>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</si>
  <si>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</si>
  <si>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</si>
  <si>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</si>
  <si>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</si>
  <si>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</si>
  <si>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</si>
  <si>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</si>
  <si>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</si>
  <si>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</si>
  <si>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</si>
  <si>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</si>
  <si>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</si>
  <si>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</si>
  <si>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</si>
  <si>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</si>
  <si>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</si>
  <si>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</si>
  <si>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</si>
  <si>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</si>
  <si>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</si>
  <si>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</si>
  <si>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</si>
  <si>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</si>
  <si>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</si>
  <si>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</si>
  <si>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</si>
  <si>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</si>
  <si>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</si>
  <si>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</si>
  <si>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</si>
  <si>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</si>
  <si>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</si>
  <si>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</si>
  <si>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</si>
  <si>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</si>
  <si>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</si>
  <si>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</si>
  <si>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</si>
  <si>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</si>
  <si>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</si>
  <si>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</si>
  <si>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</si>
  <si>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</si>
  <si>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</si>
  <si>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</si>
  <si>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</si>
  <si>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</si>
  <si>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</si>
  <si>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</si>
  <si>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</si>
  <si>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</si>
  <si>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</si>
  <si>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</si>
  <si>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</si>
  <si>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</si>
  <si>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</si>
  <si>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</si>
  <si>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</si>
  <si>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</si>
  <si>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</si>
  <si>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</si>
  <si>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</si>
  <si>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</si>
  <si>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</si>
  <si>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</si>
  <si>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</si>
  <si>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</si>
  <si>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</si>
  <si>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</si>
  <si>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</si>
  <si>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</si>
  <si>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</si>
  <si>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</si>
  <si>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</si>
  <si>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</si>
  <si>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</si>
  <si>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</si>
  <si>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</si>
  <si>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</si>
  <si>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</si>
  <si>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</si>
  <si>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</si>
  <si>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</si>
  <si>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</si>
  <si>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</si>
  <si>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</si>
  <si>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</si>
  <si>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</si>
  <si>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</si>
  <si>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</si>
  <si>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</si>
  <si>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</si>
  <si>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</si>
  <si>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</si>
  <si>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</si>
  <si>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</si>
  <si>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</si>
  <si>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</si>
  <si>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</si>
  <si>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</si>
  <si>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</si>
  <si>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</si>
  <si>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</si>
  <si>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</si>
  <si>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</si>
  <si>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</si>
  <si>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</si>
  <si>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</si>
  <si>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</si>
  <si>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</si>
  <si>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</si>
  <si>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</si>
  <si>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</si>
  <si>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</si>
  <si>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</si>
  <si>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</si>
  <si>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</si>
  <si>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</si>
  <si>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</si>
  <si>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</si>
  <si>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</si>
  <si>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</si>
  <si>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</si>
  <si>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</si>
  <si>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</si>
  <si>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</si>
  <si>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</si>
  <si>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</si>
  <si>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</si>
  <si>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</si>
  <si>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</si>
  <si>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</si>
  <si>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</si>
  <si>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</si>
  <si>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</si>
  <si>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</si>
  <si>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</si>
  <si>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</si>
  <si>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</si>
  <si>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</si>
  <si>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</si>
  <si>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</si>
  <si>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</si>
  <si>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</si>
  <si>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</si>
  <si>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</si>
  <si>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</si>
  <si>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</si>
  <si>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</si>
  <si>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</si>
  <si>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</si>
  <si>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</si>
  <si>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</si>
  <si>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</si>
  <si>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</si>
  <si>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</si>
  <si>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</si>
  <si>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</si>
  <si>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</si>
  <si>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</si>
  <si>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</si>
  <si>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</si>
  <si>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</si>
  <si>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</si>
  <si>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</si>
  <si>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</si>
  <si>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</si>
  <si>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</si>
  <si>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</si>
  <si>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</si>
  <si>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</si>
  <si>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</si>
  <si>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</si>
  <si>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</si>
  <si>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</si>
  <si>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</si>
  <si>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</si>
  <si>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</si>
  <si>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</si>
  <si>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</si>
  <si>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</si>
  <si>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</si>
  <si>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</si>
  <si>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</si>
  <si>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</si>
  <si>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</si>
  <si>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</si>
  <si>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</si>
  <si>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</si>
  <si>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</si>
  <si>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</si>
  <si>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</si>
  <si>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</si>
  <si>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</si>
  <si>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</si>
  <si>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</si>
  <si>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</si>
  <si>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</si>
  <si>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</si>
  <si>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</si>
  <si>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</si>
  <si>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</si>
  <si>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</si>
  <si>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</si>
  <si>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</si>
  <si>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</si>
  <si>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</si>
  <si>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</si>
  <si>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</si>
  <si>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</si>
  <si>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</si>
  <si>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</si>
  <si>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</si>
  <si>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</si>
  <si>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</si>
  <si>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</si>
  <si>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</si>
  <si>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</si>
  <si>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</si>
  <si>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</si>
  <si>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</si>
  <si>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</si>
  <si>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</si>
  <si>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</si>
  <si>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</si>
  <si>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</si>
  <si>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</si>
  <si>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</si>
  <si>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</si>
  <si>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</si>
  <si>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</si>
  <si>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</si>
  <si>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</si>
  <si>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</si>
  <si>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</si>
  <si>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</si>
  <si>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</si>
  <si>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</si>
  <si>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</si>
  <si>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</si>
  <si>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</si>
  <si>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</si>
  <si>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</si>
  <si>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</si>
  <si>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</si>
  <si>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</si>
  <si>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</si>
  <si>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</si>
  <si>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</si>
  <si>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</si>
  <si>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</si>
  <si>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</si>
  <si>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</si>
  <si>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</si>
  <si>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</si>
  <si>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</si>
  <si>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</si>
  <si>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</si>
  <si>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</si>
  <si>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</si>
  <si>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</si>
  <si>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</si>
  <si>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</si>
  <si>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</si>
  <si>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</si>
  <si>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</si>
  <si>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</si>
  <si>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</si>
  <si>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</si>
  <si>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</si>
  <si>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</si>
  <si>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</si>
  <si>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</si>
  <si>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</si>
  <si>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</si>
  <si>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</si>
  <si>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</si>
  <si>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</si>
  <si>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</si>
  <si>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</si>
  <si>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</si>
  <si>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</si>
  <si>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</si>
  <si>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</si>
  <si>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</si>
  <si>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</si>
  <si>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</si>
  <si>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</si>
  <si>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</si>
  <si>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</si>
  <si>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</si>
  <si>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</si>
  <si>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</si>
  <si>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</si>
  <si>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</si>
  <si>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</si>
  <si>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</si>
  <si>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</si>
  <si>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</si>
  <si>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</si>
  <si>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</si>
  <si>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</si>
  <si>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</si>
  <si>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</si>
  <si>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</si>
  <si>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</si>
  <si>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</si>
  <si>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</si>
  <si>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</si>
  <si>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</si>
  <si>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</si>
  <si>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</si>
  <si>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</si>
  <si>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</si>
  <si>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</si>
  <si>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</si>
  <si>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</si>
  <si>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</si>
  <si>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</si>
  <si>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</si>
  <si>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</si>
  <si>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</si>
  <si>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</si>
  <si>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</si>
  <si>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</si>
  <si>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</si>
  <si>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</si>
  <si>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</si>
  <si>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</si>
  <si>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</si>
  <si>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</si>
  <si>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</si>
  <si>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</si>
  <si>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</si>
  <si>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</si>
  <si>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</si>
  <si>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</si>
  <si>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</si>
  <si>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</si>
  <si>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</si>
  <si>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</si>
  <si>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</si>
  <si>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</si>
  <si>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</si>
  <si>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</si>
  <si>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</si>
  <si>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</si>
  <si>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</si>
  <si>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</si>
  <si>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</si>
  <si>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</si>
  <si>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</si>
  <si>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</si>
  <si>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</si>
  <si>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</si>
  <si>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</si>
  <si>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</si>
  <si>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</si>
  <si>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</si>
  <si>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</si>
  <si>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</si>
  <si>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</si>
  <si>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</si>
  <si>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</si>
  <si>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</si>
  <si>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</si>
  <si>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</si>
  <si>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</si>
  <si>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</si>
  <si>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</si>
  <si>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</si>
  <si>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</si>
  <si>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</si>
  <si>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</si>
  <si>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</si>
  <si>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</si>
  <si>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</si>
  <si>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</si>
  <si>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</si>
  <si>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</si>
  <si>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</si>
  <si>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</si>
  <si>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</si>
  <si>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</si>
  <si>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</si>
  <si>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</si>
  <si>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</si>
  <si>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</si>
  <si>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</si>
  <si>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</si>
  <si>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</si>
  <si>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</si>
  <si>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</si>
  <si>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</si>
  <si>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</si>
  <si>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</si>
  <si>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</si>
  <si>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</si>
  <si>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</si>
  <si>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</si>
  <si>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</si>
  <si>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</si>
  <si>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</si>
  <si>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</si>
  <si>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</si>
  <si>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</si>
  <si>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</si>
  <si>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</si>
  <si>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</si>
  <si>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</si>
  <si>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</si>
  <si>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</si>
  <si>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</si>
  <si>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</si>
  <si>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</si>
  <si>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</si>
  <si>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</si>
  <si>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</si>
  <si>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</si>
  <si>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</si>
  <si>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</si>
  <si>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</si>
  <si>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</si>
  <si>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</si>
  <si>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</si>
  <si>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</si>
  <si>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</si>
  <si>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</si>
  <si>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</si>
  <si>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</si>
  <si>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</si>
  <si>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</si>
  <si>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</si>
  <si>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</si>
  <si>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</si>
  <si>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</si>
  <si>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</si>
  <si>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</si>
  <si>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</si>
  <si>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</si>
  <si>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</si>
  <si>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</si>
  <si>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</si>
  <si>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</si>
  <si>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</si>
  <si>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</si>
  <si>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</si>
  <si>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</si>
  <si>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</si>
  <si>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</si>
  <si>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</si>
  <si>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</si>
  <si>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</si>
  <si>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</si>
  <si>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</si>
  <si>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</si>
  <si>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</si>
  <si>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</si>
  <si>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</si>
  <si>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</si>
  <si>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</si>
  <si>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</si>
  <si>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</si>
  <si>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</si>
  <si>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</si>
  <si>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</si>
  <si>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</si>
  <si>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</si>
  <si>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</si>
  <si>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</si>
  <si>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</si>
  <si>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</si>
  <si>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</si>
  <si>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</si>
  <si>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</si>
  <si>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</si>
  <si>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</si>
  <si>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</si>
  <si>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</si>
  <si>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</si>
  <si>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</si>
  <si>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</si>
  <si>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</si>
  <si>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</si>
  <si>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</si>
  <si>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</si>
  <si>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</si>
  <si>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</si>
  <si>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</si>
  <si>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</si>
  <si>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</si>
  <si>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</si>
  <si>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</si>
  <si>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</si>
  <si>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</si>
  <si>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</si>
  <si>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</si>
  <si>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</si>
  <si>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</si>
  <si>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</si>
  <si>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</si>
  <si>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</si>
  <si>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</si>
  <si>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</si>
  <si>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</si>
  <si>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</si>
  <si>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</si>
  <si>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</si>
  <si>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</si>
  <si>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</si>
  <si>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</si>
  <si>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</si>
  <si>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</si>
  <si>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</si>
  <si>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</si>
  <si>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</si>
  <si>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</si>
  <si>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</si>
  <si>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</si>
  <si>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</si>
  <si>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</si>
  <si>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</si>
  <si>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</si>
  <si>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</si>
  <si>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</si>
  <si>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</si>
  <si>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</si>
  <si>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</si>
  <si>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</si>
  <si>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</si>
  <si>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</si>
  <si>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</si>
  <si>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</si>
  <si>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</si>
  <si>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</si>
  <si>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</si>
  <si>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</si>
  <si>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</si>
  <si>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</si>
  <si>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</si>
  <si>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</si>
  <si>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</si>
  <si>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</si>
  <si>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</si>
  <si>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</si>
  <si>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</si>
  <si>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</si>
  <si>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</si>
  <si>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</si>
  <si>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</si>
  <si>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</si>
  <si>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</si>
  <si>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</si>
  <si>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</si>
  <si>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</si>
  <si>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</si>
  <si>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</si>
  <si>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</si>
  <si>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</si>
  <si>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</si>
  <si>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</si>
  <si>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</si>
  <si>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</si>
  <si>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</si>
  <si>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</si>
  <si>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</si>
  <si>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</si>
  <si>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</si>
  <si>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</si>
  <si>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</si>
  <si>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</si>
  <si>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</si>
  <si>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</si>
  <si>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</si>
  <si>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</si>
  <si>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</si>
  <si>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</si>
  <si>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</si>
  <si>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</si>
  <si>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</si>
  <si>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</si>
  <si>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</si>
  <si>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</si>
  <si>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</si>
  <si>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</si>
  <si>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</si>
  <si>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</si>
  <si>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</si>
  <si>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</si>
  <si>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</si>
  <si>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</si>
  <si>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</si>
  <si>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</si>
  <si>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</si>
  <si>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</si>
  <si>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</si>
  <si>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</si>
  <si>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</si>
  <si>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</si>
  <si>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</si>
  <si>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</si>
  <si>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</si>
  <si>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</si>
  <si>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</si>
  <si>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</si>
  <si>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</si>
  <si>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</si>
  <si>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</si>
  <si>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</si>
  <si>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</si>
  <si>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</si>
  <si>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</si>
  <si>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</si>
  <si>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</si>
  <si>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</si>
  <si>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</si>
  <si>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</si>
  <si>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</si>
  <si>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</si>
  <si>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</si>
  <si>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</si>
  <si>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</si>
  <si>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</si>
  <si>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</si>
  <si>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</si>
  <si>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</si>
  <si>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</si>
  <si>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</si>
  <si>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</si>
  <si>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</si>
  <si>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</si>
  <si>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</si>
  <si>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</si>
  <si>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</si>
  <si>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</si>
  <si>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</si>
  <si>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</si>
  <si>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</si>
  <si>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</si>
  <si>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</si>
  <si>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</si>
  <si>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</si>
  <si>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</si>
  <si>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</si>
  <si>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</si>
  <si>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</si>
  <si>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</si>
  <si>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</si>
  <si>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</si>
  <si>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</si>
  <si>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</si>
  <si>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</si>
  <si>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</si>
  <si>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</si>
  <si>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</si>
  <si>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</si>
  <si>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</si>
  <si>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</si>
  <si>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</si>
  <si>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</si>
  <si>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</si>
  <si>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</si>
  <si>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</si>
  <si>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</si>
  <si>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</si>
  <si>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</si>
  <si>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</si>
  <si>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</si>
  <si>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</si>
  <si>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</si>
  <si>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</si>
  <si>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</si>
  <si>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</si>
  <si>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</si>
  <si>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</si>
  <si>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</si>
  <si>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</si>
  <si>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</si>
  <si>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</si>
  <si>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</si>
  <si>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</si>
  <si>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</si>
  <si>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</si>
  <si>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</si>
  <si>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</si>
  <si>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</si>
  <si>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</si>
  <si>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</si>
  <si>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</si>
  <si>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</si>
  <si>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</si>
  <si>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</si>
  <si>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</si>
  <si>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</si>
  <si>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</si>
  <si>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</si>
  <si>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</si>
  <si>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</si>
  <si>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</si>
  <si>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</si>
  <si>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</si>
  <si>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</si>
  <si>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</si>
  <si>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</si>
  <si>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</si>
  <si>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</si>
  <si>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</si>
  <si>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</si>
  <si>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</si>
  <si>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</si>
  <si>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</si>
  <si>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</si>
  <si>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</si>
  <si>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</si>
  <si>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</si>
  <si>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</si>
  <si>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</si>
  <si>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</si>
  <si>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</si>
  <si>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</si>
  <si>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</si>
  <si>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</si>
  <si>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</si>
  <si>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</si>
  <si>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</si>
  <si>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</si>
  <si>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</si>
  <si>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</si>
  <si>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</si>
  <si>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</si>
  <si>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</si>
  <si>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</si>
  <si>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</si>
  <si>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</si>
  <si>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</si>
  <si>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</si>
  <si>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</si>
  <si>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</si>
  <si>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</si>
  <si>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</si>
  <si>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</si>
  <si>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</si>
  <si>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</si>
  <si>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</si>
  <si>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</si>
  <si>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</si>
  <si>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</si>
  <si>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</si>
  <si>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</si>
  <si>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</si>
  <si>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</si>
  <si>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</si>
  <si>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</si>
  <si>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</si>
  <si>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</si>
  <si>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</si>
  <si>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</si>
  <si>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</si>
  <si>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</si>
  <si>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</si>
  <si>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</si>
  <si>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</si>
  <si>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</si>
  <si>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</si>
  <si>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</si>
  <si>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</si>
  <si>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</si>
  <si>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</si>
  <si>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</si>
  <si>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</si>
  <si>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</si>
  <si>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</si>
  <si>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</si>
  <si>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</si>
  <si>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</si>
  <si>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</si>
  <si>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</si>
  <si>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</si>
  <si>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</si>
  <si>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</si>
  <si>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</si>
  <si>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</si>
  <si>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</si>
  <si>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</si>
  <si>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</si>
  <si>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</si>
  <si>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</si>
  <si>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</si>
  <si>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</si>
  <si>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</si>
  <si>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</si>
  <si>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</si>
  <si>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</si>
  <si>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</si>
  <si>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</si>
  <si>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</si>
  <si>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</si>
  <si>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</si>
  <si>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</si>
  <si>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</si>
  <si>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</si>
  <si>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</si>
  <si>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</si>
  <si>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</si>
  <si>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</si>
  <si>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</si>
  <si>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</si>
  <si>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</si>
  <si>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</si>
  <si>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</si>
  <si>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</si>
  <si>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</si>
  <si>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</si>
  <si>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</si>
  <si>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</si>
  <si>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</si>
  <si>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</si>
  <si>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</si>
  <si>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</si>
  <si>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</si>
  <si>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</si>
  <si>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</si>
  <si>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</si>
  <si>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</si>
  <si>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</si>
  <si>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</si>
  <si>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</si>
  <si>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</si>
  <si>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</si>
  <si>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</si>
  <si>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</si>
  <si>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</si>
  <si>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</si>
  <si>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</si>
  <si>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</si>
  <si>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</si>
  <si>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</si>
  <si>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</si>
  <si>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</si>
  <si>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</si>
  <si>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</si>
  <si>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</si>
  <si>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</si>
  <si>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</si>
  <si>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</si>
  <si>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</si>
  <si>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</si>
  <si>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</si>
  <si>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</si>
  <si>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</si>
  <si>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</si>
  <si>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</si>
  <si>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</si>
  <si>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</si>
  <si>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</si>
  <si>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</si>
  <si>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</si>
  <si>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</si>
  <si>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</si>
  <si>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</si>
  <si>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</si>
  <si>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</si>
  <si>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</si>
  <si>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</si>
  <si>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</si>
  <si>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</si>
  <si>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</si>
  <si>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</si>
  <si>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</si>
  <si>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</si>
  <si>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</si>
  <si>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</si>
  <si>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</si>
  <si>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</si>
  <si>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</si>
  <si>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</si>
  <si>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</si>
  <si>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</si>
  <si>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</si>
  <si>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</si>
  <si>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</si>
  <si>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</si>
  <si>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</si>
  <si>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</si>
  <si>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</si>
  <si>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</si>
  <si>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</si>
  <si>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</si>
  <si>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</si>
  <si>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</si>
  <si>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</si>
  <si>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</si>
  <si>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</si>
  <si>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</si>
  <si>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</si>
  <si>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</si>
  <si>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</si>
  <si>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</si>
  <si>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</si>
  <si>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</si>
  <si>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</si>
  <si>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</si>
  <si>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</si>
  <si>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</si>
  <si>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</si>
  <si>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</si>
  <si>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</si>
  <si>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</si>
  <si>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</si>
  <si>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</si>
  <si>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</si>
  <si>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</si>
  <si>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</si>
  <si>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</si>
  <si>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</si>
  <si>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</si>
  <si>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</si>
  <si>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</si>
  <si>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</si>
  <si>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</si>
  <si>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</si>
  <si>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</si>
  <si>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</si>
  <si>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</si>
  <si>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</si>
  <si>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</si>
  <si>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</si>
  <si>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</si>
  <si>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</si>
  <si>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</si>
  <si>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</si>
  <si>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</si>
  <si>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</si>
  <si>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</si>
  <si>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</si>
  <si>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</si>
  <si>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</si>
  <si>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</si>
  <si>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</si>
  <si>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</si>
  <si>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</si>
  <si>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</si>
  <si>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</si>
  <si>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</si>
  <si>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</si>
  <si>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</si>
  <si>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</si>
  <si>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</si>
  <si>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</si>
  <si>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</si>
  <si>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</si>
  <si>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</si>
  <si>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</si>
  <si>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</si>
  <si>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</si>
  <si>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</si>
  <si>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</si>
  <si>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</si>
  <si>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</si>
  <si>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</si>
  <si>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</si>
  <si>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</si>
  <si>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</si>
  <si>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</si>
  <si>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</si>
  <si>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</si>
  <si>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</si>
  <si>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</si>
  <si>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</si>
  <si>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</si>
  <si>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</si>
  <si>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</si>
  <si>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</si>
  <si>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</si>
  <si>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</si>
  <si>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</si>
  <si>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</si>
  <si>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</si>
  <si>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</si>
  <si>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</si>
  <si>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</si>
  <si>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</si>
  <si>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</si>
  <si>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</si>
  <si>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</si>
  <si>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</si>
  <si>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</si>
  <si>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</si>
  <si>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</si>
  <si>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</si>
  <si>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</si>
  <si>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</si>
  <si>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</si>
  <si>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</si>
  <si>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</si>
  <si>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</si>
  <si>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</si>
  <si>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</si>
  <si>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</si>
  <si>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</si>
  <si>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</si>
  <si>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</si>
  <si>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</si>
  <si>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</si>
  <si>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</si>
  <si>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</si>
  <si>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</si>
  <si>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</si>
  <si>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</si>
  <si>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</si>
  <si>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</si>
  <si>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</si>
  <si>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</si>
  <si>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</si>
  <si>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</si>
  <si>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</si>
  <si>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</si>
  <si>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</si>
  <si>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</si>
  <si>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</si>
  <si>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</si>
  <si>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</si>
  <si>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</si>
  <si>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</si>
  <si>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</si>
  <si>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</si>
  <si>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</si>
  <si>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</si>
  <si>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</si>
  <si>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</si>
  <si>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</si>
  <si>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</si>
  <si>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</si>
  <si>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</si>
  <si>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</si>
  <si>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</si>
  <si>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</si>
  <si>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</si>
  <si>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</si>
  <si>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</si>
  <si>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</si>
  <si>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</si>
  <si>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</si>
  <si>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</si>
  <si>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</si>
  <si>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</si>
  <si>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</si>
  <si>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</si>
  <si>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</si>
  <si>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</si>
  <si>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</si>
  <si>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</si>
  <si>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</si>
  <si>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</si>
  <si>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</si>
  <si>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</si>
  <si>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</si>
  <si>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</si>
  <si>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</si>
  <si>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</si>
  <si>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</si>
  <si>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</si>
  <si>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</si>
  <si>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</si>
  <si>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</si>
  <si>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</si>
  <si>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</si>
  <si>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</si>
  <si>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</si>
  <si>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</si>
  <si>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</si>
  <si>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</si>
  <si>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</si>
  <si>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</si>
  <si>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</si>
  <si>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</si>
  <si>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</si>
  <si>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</si>
  <si>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</si>
  <si>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</si>
  <si>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</si>
  <si>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</si>
  <si>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</si>
  <si>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</si>
  <si>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</si>
  <si>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</si>
  <si>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</si>
  <si>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</si>
  <si>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</si>
  <si>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</si>
  <si>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</si>
  <si>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</si>
  <si>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</si>
  <si>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</si>
  <si>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</si>
  <si>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</si>
  <si>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</si>
  <si>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</si>
  <si>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</si>
  <si>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</si>
  <si>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</si>
  <si>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</si>
  <si>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</si>
  <si>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</si>
  <si>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</si>
  <si>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</si>
  <si>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</si>
  <si>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</si>
  <si>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</si>
  <si>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</si>
  <si>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</si>
  <si>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</si>
  <si>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</si>
  <si>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</si>
  <si>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</si>
  <si>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</si>
  <si>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</si>
  <si>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</si>
  <si>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</si>
  <si>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</si>
  <si>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</si>
  <si>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</si>
  <si>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</si>
  <si>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</si>
  <si>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</si>
  <si>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</si>
  <si>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</si>
  <si>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</si>
  <si>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</si>
  <si>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</si>
  <si>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</si>
  <si>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</si>
  <si>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</si>
  <si>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</si>
  <si>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</si>
  <si>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</si>
  <si>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</si>
  <si>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</si>
  <si>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</si>
  <si>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</si>
  <si>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</si>
  <si>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</si>
  <si>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</si>
  <si>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</si>
  <si>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</si>
  <si>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</si>
  <si>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</si>
  <si>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</si>
  <si>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</si>
  <si>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</si>
  <si>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</si>
  <si>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</si>
  <si>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</si>
  <si>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</si>
  <si>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</si>
  <si>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</si>
  <si>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</si>
  <si>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</si>
  <si>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</si>
  <si>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</si>
  <si>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</si>
  <si>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</si>
  <si>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</si>
  <si>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</si>
  <si>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</si>
  <si>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</si>
  <si>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</si>
  <si>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</si>
  <si>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</si>
  <si>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</si>
  <si>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</si>
  <si>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</si>
  <si>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</si>
  <si>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</si>
  <si>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</si>
  <si>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</si>
  <si>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</si>
  <si>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</si>
  <si>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</si>
  <si>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</si>
  <si>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</si>
  <si>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</si>
  <si>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</si>
  <si>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</si>
  <si>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</si>
  <si>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</si>
  <si>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</si>
  <si>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</si>
  <si>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</si>
  <si>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</si>
  <si>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</si>
  <si>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</si>
  <si>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</si>
  <si>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</si>
  <si>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</si>
  <si>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</si>
  <si>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</si>
  <si>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</si>
  <si>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</si>
  <si>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</si>
  <si>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</si>
  <si>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</si>
  <si>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</si>
  <si>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</si>
  <si>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</si>
  <si>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</si>
  <si>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</si>
  <si>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</si>
  <si>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</si>
  <si>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</si>
  <si>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</si>
  <si>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</si>
  <si>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</si>
  <si>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</si>
  <si>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</si>
  <si>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</si>
  <si>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</si>
  <si>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</si>
  <si>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</si>
  <si>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</si>
  <si>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</si>
  <si>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</si>
  <si>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</si>
  <si>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</si>
  <si>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</si>
  <si>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</si>
  <si>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</si>
  <si>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</si>
  <si>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</si>
  <si>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</si>
  <si>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</si>
  <si>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</si>
  <si>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</si>
  <si>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</si>
  <si>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</si>
  <si>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</si>
  <si>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</si>
  <si>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</si>
  <si>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</si>
  <si>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</si>
  <si>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</si>
  <si>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</si>
  <si>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</si>
  <si>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</si>
  <si>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</si>
  <si>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</si>
  <si>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</si>
  <si>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</si>
  <si>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</si>
  <si>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</si>
  <si>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</si>
  <si>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</si>
  <si>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</si>
  <si>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</si>
  <si>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</si>
  <si>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</si>
  <si>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</si>
  <si>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</si>
  <si>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</si>
  <si>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</si>
  <si>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</si>
  <si>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</si>
  <si>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</si>
  <si>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</si>
  <si>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</si>
  <si>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</si>
  <si>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</si>
  <si>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</si>
  <si>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</si>
  <si>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</si>
  <si>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</si>
  <si>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</si>
  <si>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</si>
  <si>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</si>
  <si>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</si>
  <si>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</si>
  <si>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</si>
  <si>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</si>
  <si>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</si>
  <si>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</si>
  <si>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</si>
  <si>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</si>
  <si>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</si>
  <si>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</si>
  <si>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</si>
  <si>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</si>
  <si>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</si>
  <si>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</si>
  <si>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</si>
  <si>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</si>
  <si>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</si>
  <si>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</si>
  <si>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</si>
  <si>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</si>
  <si>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</si>
  <si>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</si>
  <si>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</si>
  <si>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</si>
  <si>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</si>
  <si>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</si>
  <si>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</si>
  <si>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</si>
  <si>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</si>
  <si>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</si>
  <si>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</si>
  <si>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</si>
  <si>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</si>
  <si>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</si>
  <si>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</si>
  <si>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</si>
  <si>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</si>
  <si>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</si>
  <si>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</si>
  <si>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</si>
  <si>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</si>
  <si>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</si>
  <si>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</si>
  <si>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</si>
  <si>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</si>
  <si>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</si>
  <si>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</si>
  <si>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</si>
  <si>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</si>
  <si>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</si>
  <si>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</si>
  <si>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</si>
  <si>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</si>
  <si>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</si>
  <si>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</si>
  <si>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</si>
  <si>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</si>
  <si>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</si>
  <si>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</si>
  <si>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</si>
  <si>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</si>
  <si>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</si>
  <si>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</si>
  <si>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</si>
  <si>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</si>
  <si>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</si>
  <si>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</si>
  <si>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</si>
  <si>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</si>
  <si>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</si>
  <si>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</si>
  <si>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</si>
  <si>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</si>
  <si>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</si>
  <si>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</si>
  <si>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</si>
  <si>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</si>
  <si>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</si>
  <si>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</si>
  <si>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</si>
  <si>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</si>
  <si>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</si>
  <si>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</si>
  <si>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</si>
  <si>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</si>
  <si>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</si>
  <si>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</si>
  <si>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</si>
  <si>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</si>
  <si>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</si>
  <si>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</si>
  <si>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</si>
  <si>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</si>
  <si>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</si>
  <si>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</si>
  <si>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</si>
  <si>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</si>
  <si>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</si>
  <si>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</si>
  <si>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</si>
  <si>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</si>
  <si>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</si>
  <si>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</si>
  <si>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</si>
  <si>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</si>
  <si>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</si>
  <si>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</si>
  <si>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</si>
  <si>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</si>
  <si>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</si>
  <si>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</si>
  <si>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</si>
  <si>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</si>
  <si>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</si>
  <si>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</si>
  <si>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</si>
  <si>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</si>
  <si>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</si>
  <si>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</si>
  <si>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</si>
  <si>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</si>
  <si>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</si>
  <si>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</si>
  <si>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</si>
  <si>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</si>
  <si>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</si>
  <si>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</si>
  <si>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</si>
  <si>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</si>
  <si>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</si>
  <si>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</si>
  <si>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</si>
  <si>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</si>
  <si>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</si>
  <si>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</si>
  <si>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</si>
  <si>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</si>
  <si>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</si>
  <si>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</si>
  <si>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</si>
  <si>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</si>
  <si>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</si>
  <si>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</si>
  <si>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</si>
  <si>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</si>
  <si>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</si>
  <si>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</si>
  <si>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</si>
  <si>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</si>
  <si>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</si>
  <si>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</si>
  <si>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</si>
  <si>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</si>
  <si>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</si>
  <si>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</si>
  <si>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</si>
  <si>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</si>
  <si>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</si>
  <si>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</si>
  <si>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</si>
  <si>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</si>
  <si>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</si>
  <si>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</si>
  <si>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</si>
  <si>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</si>
  <si>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</si>
  <si>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</si>
  <si>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</si>
  <si>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</si>
  <si>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</si>
  <si>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</si>
  <si>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</si>
  <si>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</si>
  <si>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</si>
  <si>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</si>
  <si>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</si>
  <si>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</si>
  <si>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</si>
  <si>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</si>
  <si>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</si>
  <si>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</si>
  <si>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</si>
  <si>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</si>
  <si>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</si>
  <si>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</si>
  <si>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</si>
  <si>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</si>
  <si>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</si>
  <si>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</si>
  <si>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</si>
  <si>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</si>
  <si>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</si>
  <si>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</si>
  <si>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</si>
  <si>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</si>
  <si>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</si>
  <si>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</si>
  <si>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</si>
  <si>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</si>
  <si>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</si>
  <si>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</si>
  <si>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</si>
  <si>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</si>
  <si>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</si>
  <si>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</si>
  <si>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</si>
  <si>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</si>
  <si>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</si>
  <si>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</si>
  <si>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</si>
  <si>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</si>
  <si>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</si>
  <si>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</si>
  <si>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</si>
  <si>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</si>
  <si>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</si>
  <si>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</si>
  <si>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</si>
  <si>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</si>
  <si>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</si>
  <si>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</si>
  <si>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</si>
  <si>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</si>
  <si>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</si>
  <si>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</si>
  <si>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</si>
  <si>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</si>
  <si>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</si>
  <si>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</si>
  <si>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</si>
  <si>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</si>
  <si>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</si>
  <si>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</si>
  <si>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</si>
  <si>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</si>
  <si>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</si>
  <si>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</si>
  <si>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</si>
  <si>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</si>
  <si>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</si>
  <si>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</si>
  <si>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</si>
  <si>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</si>
  <si>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</si>
  <si>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</si>
  <si>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</si>
  <si>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</si>
  <si>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</si>
  <si>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</si>
  <si>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</si>
  <si>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</si>
  <si>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</si>
  <si>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</si>
  <si>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</si>
  <si>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</si>
  <si>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</si>
  <si>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</si>
  <si>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</si>
  <si>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</si>
  <si>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</si>
  <si>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</si>
  <si>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</si>
  <si>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</si>
  <si>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</si>
  <si>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</si>
  <si>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</si>
  <si>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</si>
  <si>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</si>
  <si>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</si>
  <si>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</si>
  <si>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</si>
  <si>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</si>
  <si>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</si>
  <si>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</si>
  <si>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</si>
  <si>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</si>
  <si>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</si>
  <si>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</si>
  <si>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</si>
  <si>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</si>
  <si>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</si>
  <si>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</si>
  <si>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</si>
  <si>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</si>
  <si>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</si>
  <si>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</si>
  <si>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</si>
  <si>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</si>
  <si>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</si>
  <si>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</si>
  <si>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</si>
  <si>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</si>
  <si>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</si>
  <si>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</si>
  <si>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</si>
  <si>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</si>
  <si>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</si>
  <si>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</si>
  <si>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</si>
  <si>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</si>
  <si>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</si>
  <si>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</si>
  <si>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</si>
  <si>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</si>
  <si>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</si>
  <si>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</si>
  <si>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</si>
  <si>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</si>
  <si>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</si>
  <si>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</si>
  <si>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</si>
  <si>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</si>
  <si>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</si>
  <si>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</si>
  <si>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</si>
  <si>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</si>
  <si>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</si>
  <si>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</si>
  <si>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</si>
  <si>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</si>
  <si>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</si>
  <si>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</si>
  <si>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</si>
  <si>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</si>
  <si>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</si>
  <si>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</si>
  <si>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</si>
  <si>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</si>
  <si>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</si>
  <si>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</si>
  <si>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</si>
  <si>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</si>
  <si>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</si>
  <si>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</si>
  <si>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</si>
  <si>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</si>
  <si>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</si>
  <si>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</si>
  <si>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</si>
  <si>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</si>
  <si>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</si>
  <si>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</si>
  <si>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</si>
  <si>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</si>
  <si>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</si>
  <si>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</si>
  <si>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</si>
  <si>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</si>
  <si>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</si>
  <si>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</si>
  <si>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</si>
  <si>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</si>
  <si>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</si>
  <si>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</si>
  <si>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</si>
  <si>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</si>
  <si>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</si>
  <si>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</si>
  <si>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</si>
  <si>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</si>
  <si>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</si>
  <si>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</si>
  <si>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</si>
  <si>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</si>
  <si>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</si>
  <si>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</si>
  <si>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</si>
  <si>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</si>
  <si>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</si>
  <si>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</si>
  <si>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</si>
  <si>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</si>
  <si>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</si>
  <si>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</si>
  <si>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</si>
  <si>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</si>
  <si>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</si>
  <si>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</si>
  <si>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</si>
  <si>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</si>
  <si>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</si>
  <si>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</si>
  <si>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</si>
  <si>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</si>
  <si>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</si>
  <si>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</si>
  <si>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</si>
  <si>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</si>
  <si>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</si>
  <si>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</si>
  <si>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</si>
  <si>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</si>
  <si>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</si>
  <si>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</si>
  <si>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</si>
  <si>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</si>
  <si>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</si>
  <si>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</si>
  <si>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</si>
  <si>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</si>
  <si>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</si>
  <si>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</si>
  <si>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</si>
  <si>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</si>
  <si>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</si>
  <si>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</si>
  <si>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</si>
  <si>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</si>
  <si>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</si>
  <si>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</si>
  <si>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</si>
  <si>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</si>
  <si>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</si>
  <si>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</si>
  <si>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</si>
  <si>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</si>
  <si>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</si>
  <si>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</si>
  <si>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</si>
  <si>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</si>
  <si>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</si>
  <si>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</si>
  <si>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</si>
  <si>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</si>
  <si>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</si>
  <si>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</si>
  <si>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</si>
  <si>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</si>
  <si>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</si>
  <si>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</si>
  <si>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</si>
  <si>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</si>
  <si>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</si>
  <si>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</si>
  <si>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</si>
  <si>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</si>
  <si>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</si>
  <si>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</si>
  <si>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</si>
  <si>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</si>
  <si>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</si>
  <si>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</si>
  <si>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</si>
  <si>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</si>
  <si>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</si>
  <si>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</si>
  <si>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</si>
  <si>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</si>
  <si>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</si>
  <si>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</si>
  <si>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</si>
  <si>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</si>
  <si>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</si>
  <si>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</si>
  <si>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</si>
  <si>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</si>
  <si>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</si>
  <si>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</si>
  <si>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</si>
  <si>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</si>
  <si>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</si>
  <si>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</si>
  <si>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</si>
  <si>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</si>
  <si>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</si>
  <si>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</si>
  <si>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</si>
  <si>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</si>
  <si>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</si>
  <si>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</si>
  <si>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</si>
  <si>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</si>
  <si>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</si>
  <si>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</si>
  <si>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</si>
  <si>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</si>
  <si>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</si>
  <si>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</si>
  <si>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</si>
  <si>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</si>
  <si>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</si>
  <si>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</si>
  <si>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</si>
  <si>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</si>
  <si>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</si>
  <si>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</si>
  <si>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</si>
  <si>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</si>
  <si>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</si>
  <si>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</si>
  <si>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</si>
  <si>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</si>
  <si>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</si>
  <si>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</si>
  <si>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</si>
  <si>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</si>
  <si>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</si>
  <si>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</si>
  <si>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</si>
  <si>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</si>
  <si>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</si>
  <si>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</si>
  <si>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</si>
  <si>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</si>
  <si>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</si>
  <si>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</si>
  <si>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</si>
  <si>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</si>
  <si>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</si>
  <si>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</si>
  <si>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</si>
  <si>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</si>
  <si>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</si>
  <si>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</si>
  <si>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</si>
  <si>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</si>
  <si>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</si>
  <si>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</si>
  <si>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</si>
  <si>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</si>
  <si>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</si>
  <si>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</si>
  <si>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</si>
  <si>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</si>
  <si>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</si>
  <si>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</si>
  <si>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</si>
  <si>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</si>
  <si>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</si>
  <si>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</si>
  <si>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</si>
  <si>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</si>
  <si>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</si>
  <si>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</si>
  <si>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</si>
  <si>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</si>
  <si>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</si>
  <si>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</si>
  <si>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</si>
  <si>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</si>
  <si>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</si>
  <si>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</si>
  <si>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</si>
  <si>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</si>
  <si>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</si>
  <si>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</si>
  <si>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</si>
  <si>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</si>
  <si>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</si>
  <si>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</si>
  <si>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</si>
  <si>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</si>
  <si>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</si>
  <si>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</si>
  <si>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</si>
  <si>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</si>
  <si>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</si>
  <si>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</si>
  <si>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</si>
  <si>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</si>
  <si>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</si>
  <si>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</si>
  <si>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</si>
  <si>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</si>
  <si>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</si>
  <si>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</si>
  <si>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</si>
  <si>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</si>
  <si>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</si>
  <si>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</si>
  <si>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</si>
  <si>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</si>
  <si>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</si>
  <si>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</si>
  <si>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</si>
  <si>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</si>
  <si>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</si>
  <si>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</si>
  <si>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</si>
  <si>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</si>
  <si>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</si>
  <si>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</si>
  <si>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</si>
  <si>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</si>
  <si>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</si>
  <si>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</si>
  <si>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</si>
  <si>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</si>
  <si>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</si>
  <si>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</si>
  <si>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</si>
  <si>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</si>
  <si>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</si>
  <si>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</si>
  <si>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</si>
  <si>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</si>
  <si>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</si>
  <si>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</si>
  <si>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</si>
  <si>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</si>
  <si>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</si>
  <si>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</si>
  <si>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</si>
  <si>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</si>
  <si>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</si>
  <si>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</si>
  <si>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</si>
  <si>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</si>
  <si>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</si>
  <si>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</si>
  <si>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</si>
  <si>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</si>
  <si>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</si>
  <si>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</si>
  <si>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</si>
  <si>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</si>
  <si>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</si>
  <si>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</si>
  <si>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</si>
  <si>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</si>
  <si>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</si>
  <si>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</si>
  <si>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</si>
  <si>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</si>
  <si>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</si>
  <si>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</si>
  <si>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</si>
  <si>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</si>
  <si>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</si>
  <si>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</si>
  <si>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</si>
  <si>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</si>
  <si>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</si>
  <si>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</si>
  <si>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</si>
  <si>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</si>
  <si>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</si>
  <si>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</si>
  <si>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</si>
  <si>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</si>
  <si>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</si>
  <si>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</si>
  <si>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</si>
  <si>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</si>
  <si>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</si>
  <si>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</si>
  <si>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</si>
  <si>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</si>
  <si>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</si>
  <si>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</si>
  <si>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</si>
  <si>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</si>
  <si>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</si>
  <si>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</si>
  <si>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</si>
  <si>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</si>
  <si>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</si>
  <si>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</si>
  <si>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</si>
  <si>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</si>
  <si>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</si>
  <si>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</si>
  <si>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</si>
  <si>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</si>
  <si>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</si>
  <si>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</si>
  <si>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</si>
  <si>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</si>
  <si>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</si>
  <si>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</si>
  <si>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</si>
  <si>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</si>
  <si>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</si>
  <si>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</si>
  <si>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</si>
  <si>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</si>
  <si>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</si>
  <si>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</si>
  <si>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</si>
  <si>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</si>
  <si>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</si>
  <si>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</si>
  <si>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</si>
  <si>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</si>
  <si>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</si>
  <si>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</si>
  <si>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</si>
  <si>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</si>
  <si>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</si>
  <si>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</si>
  <si>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</si>
  <si>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</si>
  <si>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</si>
  <si>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</si>
  <si>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</si>
  <si>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</si>
  <si>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</si>
  <si>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</si>
  <si>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</si>
  <si>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</si>
  <si>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</si>
  <si>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</si>
  <si>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</si>
  <si>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</si>
  <si>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</si>
  <si>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</si>
  <si>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</si>
  <si>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</si>
  <si>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</si>
  <si>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</si>
  <si>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</si>
  <si>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</si>
  <si>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</si>
  <si>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</si>
  <si>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</si>
  <si>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</si>
  <si>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</si>
  <si>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</si>
  <si>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</si>
  <si>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</si>
  <si>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</si>
  <si>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</si>
  <si>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</si>
  <si>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</si>
  <si>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</si>
  <si>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</si>
  <si>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</si>
  <si>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</si>
  <si>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</si>
  <si>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</si>
  <si>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</si>
  <si>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</si>
  <si>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</si>
  <si>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</si>
  <si>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</si>
  <si>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</si>
  <si>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</si>
  <si>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</si>
  <si>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</si>
  <si>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</si>
  <si>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</si>
  <si>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</si>
  <si>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</si>
  <si>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</si>
  <si>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</si>
  <si>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</si>
  <si>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</si>
  <si>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</si>
  <si>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</si>
  <si>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</si>
  <si>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</si>
  <si>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</si>
  <si>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</si>
  <si>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</si>
  <si>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</si>
  <si>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</si>
  <si>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</si>
  <si>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</si>
  <si>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</si>
  <si>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</si>
  <si>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</si>
  <si>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</si>
  <si>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</si>
  <si>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</si>
  <si>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</si>
  <si>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</si>
  <si>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</si>
  <si>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</si>
  <si>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</si>
  <si>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</si>
  <si>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</si>
  <si>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</si>
  <si>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</si>
  <si>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</si>
  <si>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</si>
  <si>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</si>
  <si>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</si>
  <si>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</si>
  <si>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</si>
  <si>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</si>
  <si>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</si>
  <si>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</si>
  <si>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</si>
  <si>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</si>
  <si>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</si>
  <si>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</si>
  <si>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</si>
  <si>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</si>
  <si>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</si>
  <si>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</si>
  <si>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</si>
  <si>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</si>
  <si>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</si>
  <si>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</si>
  <si>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</si>
  <si>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</si>
  <si>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</si>
  <si>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</si>
  <si>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</si>
  <si>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</si>
  <si>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</si>
  <si>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</si>
  <si>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</si>
  <si>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</si>
  <si>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</si>
  <si>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</si>
  <si>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</si>
  <si>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</si>
  <si>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</si>
  <si>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</si>
  <si>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</si>
  <si>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</si>
  <si>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</si>
  <si>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</si>
  <si>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</si>
  <si>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</si>
  <si>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</si>
  <si>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</si>
  <si>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</si>
  <si>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</si>
  <si>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</si>
  <si>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</si>
  <si>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</si>
  <si>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</si>
  <si>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</si>
  <si>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</si>
  <si>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</si>
  <si>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</si>
  <si>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</si>
  <si>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</si>
  <si>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</si>
  <si>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</si>
  <si>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</si>
  <si>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</si>
  <si>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</si>
  <si>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</si>
  <si>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</si>
  <si>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</si>
  <si>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</si>
  <si>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</si>
  <si>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</si>
  <si>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</si>
  <si>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</si>
  <si>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</si>
  <si>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</si>
  <si>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</si>
  <si>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</si>
  <si>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</si>
  <si>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</si>
  <si>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</si>
  <si>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</si>
  <si>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</si>
  <si>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</si>
  <si>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</si>
  <si>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</si>
  <si>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</si>
  <si>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</si>
  <si>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</si>
  <si>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</si>
  <si>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</si>
  <si>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</si>
  <si>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</si>
  <si>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</si>
  <si>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</si>
  <si>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</si>
  <si>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</si>
  <si>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</si>
  <si>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</si>
  <si>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</si>
  <si>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</si>
  <si>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</si>
  <si>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</si>
  <si>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</si>
  <si>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</si>
  <si>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</si>
  <si>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</si>
  <si>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</si>
  <si>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</si>
  <si>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</si>
  <si>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</si>
  <si>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</si>
  <si>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</si>
  <si>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</si>
  <si>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</si>
  <si>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</si>
  <si>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</si>
  <si>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</si>
  <si>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</si>
  <si>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</si>
  <si>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</si>
  <si>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</si>
  <si>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</si>
  <si>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</si>
  <si>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</si>
  <si>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</si>
  <si>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</si>
  <si>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</si>
  <si>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</si>
  <si>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</si>
  <si>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</si>
  <si>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</si>
  <si>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</si>
  <si>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</si>
  <si>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</si>
  <si>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</si>
  <si>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</si>
  <si>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</si>
  <si>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</si>
  <si>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</si>
  <si>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</si>
  <si>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</si>
  <si>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</si>
  <si>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</si>
  <si>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</si>
  <si>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</si>
  <si>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</si>
  <si>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</si>
  <si>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</si>
  <si>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</si>
  <si>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</si>
  <si>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</si>
  <si>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</si>
  <si>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</si>
  <si>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</si>
  <si>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</si>
  <si>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</si>
  <si>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</si>
  <si>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</si>
  <si>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</si>
  <si>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</si>
  <si>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</si>
  <si>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</si>
  <si>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</si>
  <si>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</si>
  <si>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</si>
  <si>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</si>
  <si>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</si>
  <si>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</si>
  <si>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</si>
  <si>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</si>
  <si>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</si>
  <si>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</si>
  <si>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</si>
  <si>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</si>
  <si>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</si>
  <si>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</si>
  <si>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</si>
  <si>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</si>
  <si>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</si>
  <si>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</si>
  <si>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</si>
  <si>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</si>
  <si>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</si>
  <si>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</si>
  <si>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</si>
  <si>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</si>
  <si>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</si>
  <si>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</si>
  <si>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</si>
  <si>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</si>
  <si>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</si>
  <si>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</si>
  <si>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</si>
  <si>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</si>
  <si>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</si>
  <si>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</si>
  <si>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</si>
  <si>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</si>
  <si>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</si>
  <si>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</si>
  <si>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</si>
  <si>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</si>
  <si>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</si>
  <si>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</si>
  <si>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</si>
  <si>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</si>
  <si>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</si>
  <si>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</si>
  <si>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</si>
  <si>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</si>
  <si>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</si>
  <si>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</si>
  <si>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</si>
  <si>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</si>
  <si>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</si>
  <si>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</si>
  <si>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</si>
  <si>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</si>
  <si>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</si>
  <si>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</si>
  <si>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</si>
  <si>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</si>
  <si>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</si>
  <si>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</si>
  <si>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</si>
  <si>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</si>
  <si>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</si>
  <si>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</si>
  <si>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</si>
  <si>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</si>
  <si>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</si>
  <si>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</si>
  <si>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</si>
  <si>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</si>
  <si>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</si>
  <si>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</si>
  <si>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</si>
  <si>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</si>
  <si>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</si>
  <si>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</si>
  <si>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</si>
  <si>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</si>
  <si>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</si>
  <si>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</si>
  <si>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</si>
  <si>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</si>
  <si>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</si>
  <si>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</si>
  <si>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</si>
  <si>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</si>
  <si>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</si>
  <si>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</si>
  <si>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</si>
  <si>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</si>
  <si>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</si>
  <si>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</si>
  <si>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</si>
  <si>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</si>
  <si>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</si>
  <si>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</si>
  <si>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</si>
  <si>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</si>
  <si>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</si>
  <si>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</si>
  <si>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</si>
  <si>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</si>
  <si>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</si>
  <si>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</si>
  <si>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</si>
  <si>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</si>
  <si>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</si>
  <si>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</si>
  <si>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</si>
  <si>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</si>
  <si>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</si>
  <si>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</si>
  <si>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</si>
  <si>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</si>
  <si>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</si>
  <si>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</si>
  <si>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</si>
  <si>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</si>
  <si>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</si>
  <si>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</si>
  <si>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</si>
  <si>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</si>
  <si>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</si>
  <si>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</si>
  <si>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</si>
  <si>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</si>
  <si>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</si>
  <si>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</si>
  <si>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</si>
  <si>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</si>
  <si>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</si>
  <si>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</si>
  <si>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</si>
  <si>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</si>
  <si>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</si>
  <si>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</si>
  <si>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</si>
  <si>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</si>
  <si>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</si>
  <si>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</si>
  <si>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</si>
  <si>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</si>
  <si>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</si>
  <si>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</si>
  <si>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</si>
  <si>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</si>
  <si>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</si>
  <si>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</si>
  <si>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</si>
  <si>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</si>
  <si>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</si>
  <si>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</si>
  <si>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</si>
  <si>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</si>
  <si>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</si>
  <si>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</si>
  <si>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</si>
  <si>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</si>
  <si>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</si>
  <si>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</si>
  <si>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</si>
  <si>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</si>
  <si>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</si>
  <si>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</si>
  <si>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</si>
  <si>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</si>
  <si>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</si>
  <si>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</si>
  <si>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</si>
  <si>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</si>
  <si>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</si>
  <si>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</si>
  <si>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</si>
  <si>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</si>
  <si>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</si>
  <si>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</si>
  <si>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</si>
  <si>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</si>
  <si>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</si>
  <si>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</si>
  <si>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</si>
  <si>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</si>
  <si>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</si>
  <si>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</si>
  <si>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</si>
  <si>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</si>
  <si>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</si>
  <si>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</si>
  <si>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</si>
  <si>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</si>
  <si>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</si>
  <si>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</si>
  <si>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</si>
  <si>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</si>
  <si>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</si>
  <si>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</si>
  <si>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</si>
  <si>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</si>
  <si>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</si>
  <si>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</si>
  <si>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</si>
  <si>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</si>
  <si>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</si>
  <si>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</si>
  <si>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</si>
  <si>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</si>
  <si>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</si>
  <si>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</si>
  <si>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</si>
  <si>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</si>
  <si>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</si>
  <si>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</si>
  <si>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</si>
  <si>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</si>
  <si>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</si>
  <si>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</si>
  <si>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</si>
  <si>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</si>
  <si>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</si>
  <si>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</si>
  <si>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</si>
  <si>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</si>
  <si>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</si>
  <si>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</si>
  <si>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</si>
  <si>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</si>
  <si>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</si>
  <si>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</si>
  <si>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</si>
  <si>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</si>
  <si>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</si>
  <si>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</si>
  <si>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</si>
  <si>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</si>
  <si>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</si>
  <si>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</si>
  <si>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</si>
  <si>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</si>
  <si>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</si>
  <si>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</si>
  <si>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</si>
  <si>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</si>
  <si>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</si>
  <si>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</si>
  <si>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</si>
  <si>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</si>
  <si>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</si>
  <si>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</si>
  <si>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</si>
  <si>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</si>
  <si>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</si>
  <si>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</si>
  <si>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</si>
  <si>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</si>
  <si>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</si>
  <si>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</si>
  <si>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</si>
  <si>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</si>
  <si>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</si>
  <si>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</si>
  <si>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</si>
  <si>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</si>
  <si>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</si>
  <si>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</si>
  <si>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</si>
  <si>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</si>
  <si>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</si>
  <si>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</si>
  <si>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</si>
  <si>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</si>
  <si>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</si>
  <si>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</si>
  <si>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</si>
  <si>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</si>
  <si>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</si>
  <si>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</si>
  <si>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</si>
  <si>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</si>
  <si>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</si>
  <si>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</si>
  <si>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</si>
  <si>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</si>
  <si>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</si>
  <si>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</si>
  <si>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</si>
  <si>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</si>
  <si>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</si>
  <si>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</si>
  <si>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</si>
  <si>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</si>
  <si>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</si>
  <si>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</si>
  <si>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</si>
  <si>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</si>
  <si>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</si>
  <si>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</si>
  <si>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</si>
  <si>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</si>
  <si>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</si>
  <si>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</si>
  <si>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</si>
  <si>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</si>
  <si>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</si>
  <si>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</si>
  <si>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</si>
  <si>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</si>
  <si>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</si>
  <si>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</si>
  <si>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</si>
  <si>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</si>
  <si>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</si>
  <si>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</si>
  <si>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</si>
  <si>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</si>
  <si>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</si>
  <si>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</si>
  <si>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</si>
  <si>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</si>
  <si>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</si>
  <si>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</si>
  <si>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</si>
  <si>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</si>
  <si>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</si>
  <si>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</si>
  <si>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</si>
  <si>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</si>
  <si>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</si>
  <si>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</si>
  <si>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</si>
  <si>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</si>
  <si>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</si>
  <si>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</si>
  <si>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</si>
  <si>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</si>
  <si>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</si>
  <si>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</si>
  <si>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</si>
  <si>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</si>
  <si>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</si>
  <si>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</si>
  <si>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</si>
  <si>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</si>
  <si>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</si>
  <si>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</si>
  <si>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</si>
  <si>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</si>
  <si>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</si>
  <si>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</si>
  <si>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</si>
  <si>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</si>
  <si>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</si>
  <si>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</si>
  <si>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</si>
  <si>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</si>
  <si>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</si>
  <si>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</si>
  <si>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</si>
  <si>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</si>
  <si>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</si>
  <si>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</si>
  <si>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</si>
  <si>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</si>
  <si>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</si>
  <si>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</si>
  <si>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</si>
  <si>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</si>
  <si>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</si>
  <si>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</si>
  <si>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</si>
  <si>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</si>
  <si>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</si>
  <si>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</si>
  <si>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</si>
  <si>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</si>
  <si>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</si>
  <si>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</si>
  <si>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</si>
  <si>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</si>
  <si>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</si>
  <si>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</si>
  <si>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</si>
  <si>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</si>
  <si>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</si>
  <si>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</si>
  <si>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</si>
  <si>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</si>
  <si>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</si>
  <si>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</si>
  <si>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</si>
  <si>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</si>
  <si>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</si>
  <si>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</si>
  <si>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</si>
  <si>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</si>
  <si>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</si>
  <si>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</si>
  <si>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</si>
  <si>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</si>
  <si>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</si>
  <si>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</si>
  <si>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</si>
  <si>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</si>
  <si>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</si>
  <si>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</si>
  <si>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</si>
  <si>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</si>
  <si>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</si>
  <si>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</si>
  <si>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</si>
  <si>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</si>
  <si>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</si>
  <si>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</si>
  <si>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</si>
  <si>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</si>
  <si>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</si>
  <si>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</si>
  <si>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</si>
  <si>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</si>
  <si>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</si>
  <si>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</si>
  <si>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</si>
  <si>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</si>
  <si>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</si>
  <si>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</si>
  <si>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</si>
  <si>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</si>
  <si>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</si>
  <si>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</si>
  <si>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</si>
  <si>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</si>
  <si>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</si>
  <si>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</si>
  <si>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</si>
  <si>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</si>
  <si>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</si>
  <si>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</si>
  <si>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</si>
  <si>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</si>
  <si>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</si>
  <si>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</si>
  <si>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</si>
  <si>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</si>
  <si>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</si>
  <si>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</si>
  <si>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</si>
  <si>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</si>
  <si>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</si>
  <si>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</si>
  <si>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</si>
  <si>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</si>
  <si>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</si>
  <si>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</si>
  <si>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</si>
  <si>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</si>
  <si>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</si>
  <si>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</si>
  <si>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</si>
  <si>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</si>
  <si>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</si>
  <si>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</si>
  <si>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</si>
  <si>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</si>
  <si>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</si>
  <si>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</si>
  <si>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</si>
  <si>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</si>
  <si>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</si>
  <si>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</si>
  <si>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</si>
  <si>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</si>
  <si>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</si>
  <si>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</si>
  <si>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</si>
  <si>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</si>
  <si>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</si>
  <si>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</si>
  <si>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</si>
  <si>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</si>
  <si>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</si>
  <si>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</si>
  <si>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</si>
  <si>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</si>
  <si>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</si>
  <si>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</si>
  <si>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</si>
  <si>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</si>
  <si>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</si>
  <si>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</si>
  <si>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</si>
  <si>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</si>
  <si>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</si>
  <si>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</si>
  <si>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</si>
  <si>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</si>
  <si>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</si>
  <si>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</si>
  <si>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</si>
  <si>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</si>
  <si>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</si>
  <si>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</si>
  <si>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</si>
  <si>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</si>
  <si>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</si>
  <si>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</si>
  <si>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</si>
  <si>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</si>
  <si>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</si>
  <si>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</si>
  <si>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</si>
  <si>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</si>
  <si>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</si>
  <si>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</si>
  <si>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</si>
  <si>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</si>
  <si>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</si>
  <si>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</si>
  <si>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</si>
  <si>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</si>
  <si>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</si>
  <si>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</si>
  <si>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</si>
  <si>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</si>
  <si>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</si>
  <si>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</si>
  <si>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</si>
  <si>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</si>
  <si>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</si>
  <si>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</si>
  <si>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</si>
  <si>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</si>
  <si>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</si>
  <si>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</si>
  <si>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</si>
  <si>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</si>
  <si>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</si>
  <si>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</si>
  <si>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</si>
  <si>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</si>
  <si>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</si>
  <si>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</si>
  <si>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</si>
  <si>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</si>
  <si>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</si>
  <si>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</si>
  <si>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</si>
  <si>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</si>
  <si>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</si>
  <si>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</si>
  <si>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</si>
  <si>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</si>
  <si>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</si>
  <si>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</si>
  <si>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</si>
  <si>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</si>
  <si>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</si>
  <si>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</si>
  <si>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</si>
  <si>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</si>
  <si>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</si>
  <si>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</si>
  <si>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</si>
  <si>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</si>
  <si>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</si>
  <si>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</si>
  <si>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</si>
  <si>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</si>
  <si>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</si>
  <si>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</si>
  <si>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</si>
  <si>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</si>
  <si>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</si>
  <si>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</si>
  <si>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</si>
  <si>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</si>
  <si>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</si>
  <si>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</si>
  <si>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</si>
  <si>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</si>
  <si>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</si>
  <si>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</si>
  <si>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</si>
  <si>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</si>
  <si>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</si>
  <si>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</si>
  <si>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</si>
  <si>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</si>
  <si>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</si>
  <si>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</si>
  <si>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</si>
  <si>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</si>
  <si>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</si>
  <si>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</si>
  <si>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</si>
  <si>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</si>
  <si>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</si>
  <si>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</si>
  <si>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</si>
  <si>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</si>
  <si>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</si>
  <si>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</si>
  <si>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</si>
  <si>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</si>
  <si>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</si>
  <si>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</si>
  <si>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</si>
  <si>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</si>
  <si>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</si>
  <si>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</si>
  <si>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</si>
  <si>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</si>
  <si>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</si>
  <si>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</si>
  <si>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</si>
  <si>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</si>
  <si>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</si>
  <si>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</si>
  <si>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</si>
  <si>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</si>
  <si>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</si>
  <si>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</si>
  <si>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</si>
  <si>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</si>
  <si>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</si>
  <si>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</si>
  <si>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</si>
  <si>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</si>
  <si>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</si>
  <si>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</si>
  <si>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</si>
  <si>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</si>
  <si>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</si>
  <si>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</si>
  <si>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</si>
  <si>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</si>
  <si>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</si>
  <si>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</si>
  <si>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</si>
  <si>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</si>
  <si>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</si>
  <si>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</si>
  <si>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</si>
  <si>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</si>
  <si>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</si>
  <si>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</si>
  <si>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</si>
  <si>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</si>
  <si>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</si>
  <si>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</si>
  <si>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</si>
  <si>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</si>
  <si>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</si>
  <si>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</si>
  <si>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</si>
  <si>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</si>
  <si>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</si>
  <si>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</si>
  <si>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</si>
  <si>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</si>
  <si>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</si>
  <si>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</si>
  <si>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</si>
  <si>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</si>
  <si>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</si>
  <si>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</si>
  <si>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</si>
  <si>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</si>
  <si>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</si>
  <si>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</si>
  <si>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</si>
  <si>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</si>
  <si>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</si>
  <si>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</si>
  <si>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</si>
  <si>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</si>
  <si>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</si>
  <si>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</si>
  <si>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</si>
  <si>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</si>
  <si>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</si>
  <si>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</si>
  <si>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</si>
  <si>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</si>
  <si>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</si>
  <si>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</si>
  <si>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</si>
  <si>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</si>
  <si>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</si>
  <si>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</si>
  <si>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</si>
  <si>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</si>
  <si>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</si>
  <si>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</si>
  <si>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</si>
  <si>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</si>
  <si>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</si>
  <si>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</si>
  <si>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</si>
  <si>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</si>
  <si>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</si>
  <si>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</si>
  <si>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</si>
  <si>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</si>
  <si>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</si>
  <si>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</si>
  <si>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</si>
  <si>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</si>
  <si>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</si>
  <si>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</si>
  <si>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</si>
  <si>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</si>
  <si>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</si>
  <si>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</si>
  <si>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</si>
  <si>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</si>
  <si>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</si>
  <si>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</si>
  <si>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</si>
  <si>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</si>
  <si>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</si>
  <si>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</si>
  <si>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</si>
  <si>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</si>
  <si>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</si>
  <si>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</si>
  <si>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</si>
  <si>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</si>
  <si>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</si>
  <si>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</si>
  <si>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</si>
  <si>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</si>
  <si>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</si>
  <si>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</si>
  <si>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</si>
  <si>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</si>
  <si>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</si>
  <si>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</si>
  <si>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</si>
  <si>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</si>
  <si>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</si>
  <si>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</si>
  <si>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</si>
  <si>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</si>
  <si>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</si>
  <si>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</si>
  <si>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</si>
  <si>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</si>
  <si>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</si>
  <si>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</si>
  <si>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</si>
  <si>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</si>
  <si>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</si>
  <si>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</si>
  <si>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</si>
  <si>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</si>
  <si>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</si>
  <si>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</si>
  <si>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</si>
  <si>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</si>
  <si>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</si>
  <si>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</si>
  <si>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</si>
  <si>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</si>
  <si>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</si>
  <si>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</si>
  <si>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</si>
  <si>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</si>
  <si>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</si>
  <si>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</si>
  <si>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</si>
  <si>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</si>
  <si>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</si>
  <si>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</si>
  <si>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</si>
  <si>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</si>
  <si>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</si>
  <si>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</si>
  <si>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</si>
  <si>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</si>
  <si>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</si>
  <si>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</si>
  <si>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</si>
  <si>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</si>
  <si>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</si>
  <si>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</si>
  <si>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</si>
  <si>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</si>
  <si>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</si>
  <si>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</si>
  <si>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</si>
  <si>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</si>
  <si>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</si>
  <si>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</si>
  <si>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</si>
  <si>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</si>
  <si>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</si>
  <si>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</si>
  <si>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</si>
  <si>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</si>
  <si>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</si>
  <si>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</si>
  <si>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</si>
  <si>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</si>
  <si>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</si>
  <si>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</si>
  <si>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</si>
  <si>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</si>
  <si>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</si>
  <si>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</si>
  <si>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</si>
  <si>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</si>
  <si>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</si>
  <si>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</si>
  <si>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</si>
  <si>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</si>
  <si>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</si>
  <si>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</si>
  <si>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</si>
  <si>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</si>
  <si>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</si>
  <si>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</si>
  <si>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</si>
  <si>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</si>
  <si>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</si>
  <si>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</si>
  <si>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</si>
  <si>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</si>
  <si>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</si>
  <si>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</si>
  <si>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</si>
  <si>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</si>
  <si>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</si>
  <si>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</si>
  <si>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</si>
  <si>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</si>
  <si>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</si>
  <si>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</si>
  <si>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</si>
  <si>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</si>
  <si>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</si>
  <si>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</si>
  <si>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</si>
  <si>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</si>
  <si>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</si>
  <si>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</si>
  <si>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</si>
  <si>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</si>
  <si>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</si>
  <si>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</si>
  <si>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</si>
  <si>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</si>
  <si>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</si>
  <si>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</si>
  <si>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</si>
  <si>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</si>
  <si>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</si>
  <si>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</si>
  <si>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</si>
  <si>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</si>
  <si>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</si>
  <si>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</si>
  <si>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</si>
  <si>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</si>
  <si>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</si>
  <si>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</si>
  <si>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</si>
  <si>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</si>
  <si>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</si>
  <si>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</si>
  <si>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</si>
  <si>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</si>
  <si>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</si>
  <si>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</si>
  <si>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</si>
  <si>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</si>
  <si>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</si>
  <si>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</si>
  <si>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</si>
  <si>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</si>
  <si>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</si>
  <si>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</si>
  <si>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</si>
  <si>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</si>
  <si>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</si>
  <si>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</si>
  <si>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</si>
  <si>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</si>
  <si>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</si>
  <si>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</si>
  <si>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</si>
  <si>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</si>
  <si>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</si>
  <si>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</si>
  <si>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</si>
  <si>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</si>
  <si>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</si>
  <si>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</si>
  <si>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</si>
  <si>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</si>
  <si>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</si>
  <si>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</si>
  <si>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</si>
  <si>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</si>
  <si>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</si>
  <si>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</si>
  <si>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</si>
  <si>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</si>
  <si>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</si>
  <si>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</si>
  <si>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</si>
  <si>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</si>
  <si>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</si>
  <si>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</si>
  <si>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</si>
  <si>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</si>
  <si>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</si>
  <si>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</si>
  <si>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</si>
  <si>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</si>
  <si>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</si>
  <si>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</si>
  <si>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</si>
  <si>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</si>
  <si>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</si>
  <si>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</si>
  <si>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</si>
  <si>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</si>
  <si>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</si>
  <si>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</si>
  <si>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</si>
  <si>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</si>
  <si>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</si>
  <si>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</si>
  <si>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</si>
  <si>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</si>
  <si>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</si>
  <si>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</si>
  <si>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</si>
  <si>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</si>
  <si>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</si>
  <si>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</si>
  <si>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</si>
  <si>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</si>
  <si>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</si>
  <si>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</si>
  <si>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</si>
  <si>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</si>
  <si>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</si>
  <si>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</si>
  <si>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</si>
  <si>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</si>
  <si>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</si>
  <si>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</si>
  <si>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</si>
  <si>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</si>
  <si>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</si>
  <si>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</si>
  <si>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</si>
  <si>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</si>
  <si>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</si>
  <si>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</si>
  <si>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</si>
  <si>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</si>
  <si>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</si>
  <si>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</si>
  <si>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</si>
  <si>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</si>
  <si>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</si>
  <si>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</si>
  <si>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</si>
  <si>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</si>
  <si>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</si>
  <si>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</si>
  <si>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</si>
  <si>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</si>
  <si>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</si>
  <si>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</si>
  <si>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</si>
  <si>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</si>
  <si>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</si>
  <si>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</si>
  <si>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</si>
  <si>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</si>
  <si>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</si>
  <si>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</si>
  <si>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</si>
  <si>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</si>
  <si>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</si>
  <si>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</si>
  <si>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</si>
  <si>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</si>
  <si>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</si>
  <si>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</si>
  <si>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</si>
  <si>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</si>
  <si>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</si>
  <si>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</si>
  <si>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</si>
  <si>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</si>
  <si>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</si>
  <si>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</si>
  <si>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</si>
  <si>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</si>
  <si>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</si>
  <si>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</si>
  <si>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</si>
  <si>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</si>
  <si>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</si>
  <si>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</si>
  <si>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</si>
  <si>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</si>
  <si>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</si>
  <si>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</si>
  <si>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</si>
  <si>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</si>
  <si>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</si>
  <si>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</si>
  <si>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</si>
  <si>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</si>
  <si>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</si>
  <si>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</si>
  <si>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</si>
  <si>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</si>
  <si>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</si>
  <si>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</si>
  <si>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</si>
  <si>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</si>
  <si>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</si>
  <si>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</si>
  <si>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</si>
  <si>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</si>
  <si>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</si>
  <si>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</si>
  <si>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</si>
  <si>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</si>
  <si>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</si>
  <si>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</si>
  <si>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</si>
  <si>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</si>
  <si>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</si>
  <si>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</si>
  <si>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</si>
  <si>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</si>
  <si>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</si>
  <si>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</si>
  <si>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</si>
  <si>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</si>
  <si>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</si>
  <si>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</si>
  <si>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</si>
  <si>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</si>
  <si>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</si>
  <si>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</si>
  <si>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</si>
  <si>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</si>
  <si>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</si>
  <si>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</si>
  <si>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</si>
  <si>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</si>
  <si>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</si>
  <si>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</si>
  <si>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</si>
  <si>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</si>
  <si>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</si>
  <si>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</si>
  <si>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</si>
  <si>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</si>
  <si>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</si>
  <si>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</si>
  <si>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</si>
  <si>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</si>
  <si>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</si>
  <si>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</si>
  <si>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</si>
  <si>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</si>
  <si>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</si>
  <si>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</si>
  <si>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</si>
  <si>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</si>
  <si>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</si>
  <si>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</si>
  <si>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</si>
  <si>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</si>
  <si>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</si>
  <si>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</si>
  <si>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</si>
  <si>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</si>
  <si>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</si>
  <si>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</si>
  <si>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</si>
  <si>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</si>
  <si>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</si>
  <si>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</si>
  <si>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</si>
  <si>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</si>
  <si>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</si>
  <si>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</si>
  <si>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</si>
  <si>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</si>
  <si>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</si>
  <si>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</si>
  <si>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</si>
  <si>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</si>
  <si>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</si>
  <si>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</si>
  <si>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</si>
  <si>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</si>
  <si>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</si>
  <si>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</si>
  <si>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</si>
  <si>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</si>
  <si>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</si>
  <si>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</si>
  <si>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</si>
  <si>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</si>
  <si>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</si>
  <si>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</si>
  <si>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</si>
  <si>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</si>
  <si>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</si>
  <si>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</si>
  <si>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</si>
  <si>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</si>
  <si>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</si>
  <si>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</si>
  <si>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</si>
  <si>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</si>
  <si>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</si>
  <si>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</si>
  <si>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</si>
  <si>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</si>
  <si>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</si>
  <si>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</si>
  <si>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</si>
  <si>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</si>
  <si>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</si>
  <si>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</si>
  <si>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</si>
  <si>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</si>
  <si>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</si>
  <si>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</si>
  <si>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</si>
  <si>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</si>
  <si>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</si>
  <si>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</si>
  <si>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</si>
  <si>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</si>
  <si>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</si>
  <si>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</si>
  <si>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</si>
  <si>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</si>
  <si>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</si>
  <si>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</si>
  <si>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</si>
  <si>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</si>
  <si>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</si>
  <si>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</si>
  <si>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</si>
  <si>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</si>
  <si>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</si>
  <si>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</si>
  <si>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</si>
  <si>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</si>
  <si>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</si>
  <si>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</si>
  <si>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</si>
  <si>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</si>
  <si>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</si>
  <si>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</si>
  <si>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</si>
  <si>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</si>
  <si>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</si>
  <si>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</si>
  <si>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</si>
  <si>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</si>
  <si>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</si>
  <si>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</si>
  <si>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</si>
  <si>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</si>
  <si>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</si>
  <si>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</si>
  <si>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</si>
  <si>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</si>
  <si>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</si>
  <si>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</si>
  <si>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</si>
  <si>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</si>
  <si>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</si>
  <si>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</si>
  <si>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</si>
  <si>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</si>
  <si>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</si>
  <si>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</si>
  <si>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</si>
  <si>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</si>
  <si>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</si>
  <si>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</si>
  <si>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</si>
  <si>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</si>
  <si>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</si>
  <si>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</si>
  <si>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</si>
  <si>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</si>
  <si>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</si>
  <si>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</si>
  <si>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</si>
  <si>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</si>
  <si>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</si>
  <si>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</si>
  <si>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</si>
  <si>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</si>
  <si>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</si>
  <si>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</si>
  <si>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</si>
  <si>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</si>
  <si>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</si>
  <si>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</si>
  <si>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</si>
  <si>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</si>
  <si>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</si>
  <si>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</si>
  <si>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</si>
  <si>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</si>
  <si>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</si>
  <si>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</si>
  <si>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</si>
  <si>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</si>
  <si>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</si>
  <si>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</si>
  <si>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</si>
  <si>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</si>
  <si>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</si>
  <si>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</si>
  <si>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</si>
  <si>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</si>
  <si>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</si>
  <si>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</si>
  <si>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</si>
  <si>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</si>
  <si>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</si>
  <si>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</si>
  <si>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</si>
  <si>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</si>
  <si>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</si>
  <si>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</si>
  <si>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</si>
  <si>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</si>
  <si>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</si>
  <si>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</si>
  <si>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</si>
  <si>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</si>
  <si>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</si>
  <si>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</si>
  <si>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</si>
  <si>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</si>
  <si>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</si>
  <si>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</si>
  <si>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</si>
  <si>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</si>
  <si>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</si>
  <si>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</si>
  <si>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</si>
  <si>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</si>
  <si>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</si>
  <si>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</si>
  <si>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</si>
  <si>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</si>
  <si>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</si>
  <si>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</si>
  <si>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</si>
  <si>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</si>
  <si>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</si>
  <si>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</si>
  <si>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</si>
  <si>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</si>
  <si>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</si>
  <si>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</si>
  <si>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</si>
  <si>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</si>
  <si>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</si>
  <si>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</si>
  <si>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</si>
  <si>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</si>
  <si>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</si>
  <si>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</si>
  <si>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</si>
  <si>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</si>
  <si>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</si>
  <si>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</si>
  <si>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</si>
  <si>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</si>
  <si>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</si>
  <si>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</si>
  <si>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</si>
  <si>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</si>
  <si>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</si>
  <si>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</si>
  <si>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</si>
  <si>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</si>
  <si>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</si>
  <si>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</si>
  <si>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</si>
  <si>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</si>
  <si>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</si>
  <si>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</si>
  <si>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</si>
  <si>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</si>
  <si>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</si>
  <si>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</si>
  <si>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</si>
  <si>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</si>
  <si>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</si>
  <si>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</si>
  <si>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</si>
  <si>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</si>
  <si>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</si>
  <si>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</si>
  <si>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</si>
  <si>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</si>
  <si>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</si>
  <si>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</si>
  <si>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</si>
  <si>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</si>
  <si>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</si>
  <si>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</si>
  <si>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</si>
  <si>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</si>
  <si>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</si>
  <si>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</si>
  <si>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</si>
  <si>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</si>
  <si>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</si>
  <si>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</si>
  <si>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</si>
  <si>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</si>
  <si>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</si>
  <si>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</si>
  <si>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</si>
  <si>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</si>
  <si>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</si>
  <si>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</si>
  <si>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</si>
  <si>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</si>
  <si>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</si>
  <si>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</si>
  <si>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</si>
  <si>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</si>
  <si>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</si>
  <si>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</si>
  <si>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</si>
  <si>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</si>
  <si>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</si>
  <si>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</si>
  <si>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</si>
  <si>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</si>
  <si>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</si>
  <si>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</si>
  <si>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</si>
  <si>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</si>
  <si>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</si>
  <si>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</si>
  <si>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</si>
  <si>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</si>
  <si>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</si>
  <si>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</si>
  <si>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</si>
  <si>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</si>
  <si>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</si>
  <si>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</si>
  <si>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</si>
  <si>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</si>
  <si>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</si>
  <si>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</si>
  <si>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</si>
  <si>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</si>
  <si>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</si>
  <si>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</si>
  <si>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</si>
  <si>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</si>
  <si>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</si>
  <si>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</si>
  <si>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</si>
  <si>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</si>
  <si>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</si>
  <si>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</si>
  <si>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</si>
  <si>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</si>
  <si>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</si>
  <si>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</si>
  <si>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</si>
  <si>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</si>
  <si>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</si>
  <si>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</si>
  <si>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</si>
  <si>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</si>
  <si>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</si>
  <si>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</si>
  <si>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</si>
  <si>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</si>
  <si>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</si>
  <si>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</si>
  <si>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</si>
  <si>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</si>
  <si>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</si>
  <si>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</si>
  <si>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</si>
  <si>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</si>
  <si>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</si>
  <si>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</si>
  <si>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</si>
  <si>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</si>
  <si>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</si>
  <si>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</si>
  <si>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</si>
  <si>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</si>
  <si>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</si>
  <si>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</si>
  <si>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</si>
  <si>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</si>
  <si>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</si>
  <si>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</si>
  <si>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</si>
  <si>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</si>
  <si>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</si>
  <si>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</si>
  <si>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</si>
  <si>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</si>
  <si>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</si>
  <si>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</si>
  <si>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</si>
  <si>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</si>
  <si>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</si>
  <si>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</si>
  <si>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</si>
  <si>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</si>
  <si>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</si>
  <si>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</si>
  <si>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</si>
  <si>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</si>
  <si>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</si>
  <si>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</si>
  <si>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</si>
  <si>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</si>
  <si>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</si>
  <si>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</si>
  <si>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</si>
  <si>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</si>
  <si>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</si>
  <si>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</si>
  <si>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</si>
  <si>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</si>
  <si>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</si>
  <si>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</si>
  <si>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</si>
  <si>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</si>
  <si>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</si>
  <si>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</si>
  <si>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</si>
  <si>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</si>
  <si>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</si>
  <si>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</si>
  <si>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</si>
  <si>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</si>
  <si>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</si>
  <si>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</si>
  <si>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</si>
  <si>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</si>
  <si>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</si>
  <si>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</si>
  <si>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</si>
  <si>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</si>
  <si>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</si>
  <si>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</si>
  <si>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</si>
  <si>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</si>
  <si>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</si>
  <si>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</si>
  <si>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</si>
  <si>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</si>
  <si>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</si>
  <si>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</si>
  <si>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</si>
  <si>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</si>
  <si>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</si>
  <si>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</si>
  <si>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</si>
  <si>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</si>
  <si>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</si>
  <si>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</si>
  <si>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</si>
  <si>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</si>
  <si>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</si>
  <si>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</si>
  <si>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</si>
  <si>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</si>
  <si>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</si>
  <si>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</si>
  <si>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</si>
  <si>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</si>
  <si>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</si>
  <si>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</si>
  <si>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</si>
  <si>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</si>
  <si>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</si>
  <si>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</si>
  <si>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</si>
  <si>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</si>
  <si>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</si>
  <si>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</si>
  <si>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</si>
  <si>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</si>
  <si>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</si>
  <si>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</si>
  <si>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</si>
  <si>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</si>
  <si>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</si>
  <si>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</si>
  <si>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</si>
  <si>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</si>
  <si>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</si>
  <si>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</si>
  <si>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</si>
  <si>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</si>
  <si>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</si>
  <si>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</si>
  <si>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</si>
  <si>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</si>
  <si>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</si>
  <si>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</si>
  <si>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</si>
  <si>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</si>
  <si>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</si>
  <si>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</si>
  <si>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</si>
  <si>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</si>
  <si>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</si>
  <si>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</si>
  <si>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</si>
  <si>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</si>
  <si>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</si>
  <si>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</si>
  <si>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</si>
  <si>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</si>
  <si>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</si>
  <si>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</si>
  <si>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</si>
  <si>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</si>
  <si>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</si>
  <si>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</si>
  <si>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</si>
  <si>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</si>
  <si>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</si>
  <si>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</si>
  <si>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</si>
  <si>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</si>
  <si>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</si>
  <si>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</si>
  <si>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</si>
  <si>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</si>
  <si>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</si>
  <si>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</si>
  <si>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</si>
  <si>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</si>
  <si>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</si>
  <si>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</si>
  <si>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</si>
  <si>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</si>
  <si>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</si>
  <si>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</si>
  <si>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</si>
  <si>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</si>
  <si>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</si>
  <si>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</si>
  <si>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</si>
  <si>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</si>
  <si>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</si>
  <si>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</si>
  <si>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</si>
  <si>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</si>
  <si>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</si>
  <si>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</si>
  <si>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</si>
  <si>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</si>
  <si>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</si>
  <si>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</si>
  <si>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</si>
  <si>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</si>
  <si>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</si>
  <si>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</si>
  <si>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</si>
  <si>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</si>
  <si>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</si>
  <si>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</si>
  <si>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</si>
  <si>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</si>
  <si>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</si>
  <si>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</si>
  <si>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</si>
  <si>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</si>
  <si>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</si>
  <si>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</si>
  <si>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</si>
  <si>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</si>
  <si>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</si>
  <si>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</si>
  <si>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</si>
  <si>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</si>
  <si>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</si>
  <si>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</si>
  <si>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</si>
  <si>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</si>
  <si>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</si>
  <si>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</si>
  <si>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</si>
  <si>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</si>
  <si>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</si>
  <si>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</si>
  <si>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</si>
  <si>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</si>
  <si>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</si>
  <si>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</si>
  <si>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</si>
  <si>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</si>
  <si>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</si>
  <si>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</si>
  <si>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</si>
  <si>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</si>
  <si>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</si>
  <si>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</si>
  <si>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</si>
  <si>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</si>
  <si>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</si>
  <si>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</si>
  <si>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</si>
  <si>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</si>
  <si>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</si>
  <si>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</si>
  <si>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</si>
  <si>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</si>
  <si>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</si>
  <si>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</si>
  <si>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</si>
  <si>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</si>
  <si>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</si>
  <si>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</si>
  <si>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</si>
  <si>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</si>
  <si>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</si>
  <si>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</si>
  <si>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</si>
  <si>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</si>
  <si>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</si>
  <si>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</si>
  <si>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</si>
  <si>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</si>
  <si>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</si>
  <si>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</si>
  <si>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</si>
  <si>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</si>
  <si>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</si>
  <si>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</si>
  <si>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</si>
  <si>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</si>
  <si>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</si>
  <si>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</si>
  <si>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</si>
  <si>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</si>
  <si>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</si>
  <si>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</si>
  <si>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</si>
  <si>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</si>
  <si>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</si>
  <si>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</si>
  <si>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</si>
  <si>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</si>
  <si>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</si>
  <si>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</si>
  <si>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</si>
  <si>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</si>
  <si>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</si>
  <si>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</si>
  <si>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</si>
  <si>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</si>
  <si>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</si>
  <si>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</si>
  <si>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</si>
  <si>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</si>
  <si>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</si>
  <si>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</si>
  <si>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</si>
  <si>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</si>
  <si>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</si>
  <si>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</si>
  <si>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</si>
  <si>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</si>
  <si>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</si>
  <si>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</si>
  <si>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</si>
  <si>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</si>
  <si>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</si>
  <si>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</si>
  <si>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</si>
  <si>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</si>
  <si>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</si>
  <si>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</si>
  <si>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</si>
  <si>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</si>
  <si>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</si>
  <si>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</si>
  <si>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</si>
  <si>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</si>
  <si>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</si>
  <si>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</si>
  <si>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</si>
  <si>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</si>
  <si>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</si>
  <si>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</si>
  <si>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</si>
  <si>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</si>
  <si>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</si>
  <si>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</si>
  <si>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</si>
  <si>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</si>
  <si>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</si>
  <si>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</si>
  <si>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</si>
  <si>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</si>
  <si>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</si>
  <si>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</si>
  <si>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</si>
  <si>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</si>
  <si>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</si>
  <si>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</si>
  <si>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</si>
  <si>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</si>
  <si>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</si>
  <si>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</si>
  <si>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</si>
  <si>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</si>
  <si>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</si>
  <si>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</si>
  <si>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</si>
  <si>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</si>
  <si>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</si>
  <si>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</si>
  <si>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</si>
  <si>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</si>
  <si>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</si>
  <si>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</si>
  <si>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</si>
  <si>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</si>
  <si>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</si>
  <si>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</si>
  <si>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</si>
  <si>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</si>
  <si>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</si>
  <si>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</si>
  <si>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</si>
  <si>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</si>
  <si>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</si>
  <si>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</si>
  <si>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</si>
  <si>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</si>
  <si>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</si>
  <si>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</si>
  <si>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</si>
  <si>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</si>
  <si>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</si>
  <si>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</si>
  <si>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</si>
  <si>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</si>
  <si>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</si>
  <si>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</si>
  <si>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</si>
  <si>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</si>
  <si>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</si>
  <si>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</si>
  <si>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</si>
  <si>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</si>
  <si>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</si>
  <si>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</si>
  <si>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</si>
  <si>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</si>
  <si>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</si>
  <si>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</si>
  <si>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</si>
  <si>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</si>
  <si>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</si>
  <si>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</si>
  <si>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</si>
  <si>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</si>
  <si>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</si>
  <si>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</si>
  <si>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</si>
  <si>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</si>
  <si>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</si>
  <si>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</si>
  <si>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</si>
  <si>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</si>
  <si>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</si>
  <si>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</si>
  <si>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</si>
  <si>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</si>
  <si>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</si>
  <si>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</si>
  <si>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</si>
  <si>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</si>
  <si>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</si>
  <si>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</si>
  <si>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</si>
  <si>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</si>
  <si>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</si>
  <si>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</si>
  <si>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</si>
  <si>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</si>
  <si>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</si>
  <si>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</si>
  <si>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</si>
  <si>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</si>
  <si>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</si>
  <si>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</si>
  <si>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</si>
  <si>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</si>
  <si>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</si>
  <si>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</si>
  <si>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</si>
  <si>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</si>
  <si>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</si>
  <si>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</si>
  <si>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</si>
  <si>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</si>
  <si>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</si>
  <si>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</si>
  <si>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</si>
  <si>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</si>
  <si>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</si>
  <si>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</si>
  <si>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</si>
  <si>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</si>
  <si>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</si>
  <si>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</si>
  <si>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</si>
  <si>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</si>
  <si>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</si>
  <si>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</si>
  <si>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</si>
  <si>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</si>
  <si>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</si>
  <si>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</si>
  <si>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</si>
  <si>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</si>
  <si>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</si>
  <si>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</si>
  <si>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</si>
  <si>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</si>
  <si>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</si>
  <si>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</si>
  <si>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</si>
  <si>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</si>
  <si>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</si>
  <si>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</si>
  <si>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</si>
  <si>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</si>
  <si>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</si>
  <si>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</si>
  <si>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</si>
  <si>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</si>
  <si>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</si>
  <si>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</si>
  <si>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</si>
  <si>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</si>
  <si>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</si>
  <si>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</si>
  <si>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</si>
  <si>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</si>
  <si>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</si>
  <si>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</si>
  <si>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</si>
  <si>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</si>
  <si>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</si>
  <si>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</si>
  <si>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</si>
  <si>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</si>
  <si>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</si>
  <si>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</si>
  <si>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</si>
  <si>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</si>
  <si>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</si>
  <si>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</si>
  <si>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</si>
  <si>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</si>
  <si>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</si>
  <si>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</si>
  <si>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</si>
  <si>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</si>
  <si>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</si>
  <si>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</si>
  <si>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</si>
  <si>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</si>
  <si>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</si>
  <si>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</si>
  <si>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</si>
  <si>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</si>
  <si>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</si>
  <si>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</si>
  <si>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</si>
  <si>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</si>
  <si>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</si>
  <si>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</si>
  <si>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</si>
  <si>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</si>
  <si>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</si>
  <si>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</si>
  <si>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</si>
  <si>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</si>
  <si>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</si>
  <si>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</si>
  <si>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</si>
  <si>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</si>
  <si>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</si>
  <si>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</si>
  <si>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</si>
  <si>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</si>
  <si>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</si>
  <si>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</si>
  <si>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</si>
  <si>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</si>
  <si>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</si>
  <si>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</si>
  <si>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</si>
  <si>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</si>
  <si>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</si>
  <si>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</si>
  <si>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</si>
  <si>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</si>
  <si>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</si>
  <si>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</si>
  <si>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</si>
  <si>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</si>
  <si>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</si>
  <si>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</si>
  <si>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</si>
  <si>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</si>
  <si>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</si>
  <si>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</si>
  <si>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</si>
  <si>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</si>
  <si>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</si>
  <si>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</si>
  <si>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</si>
  <si>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</si>
  <si>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</si>
  <si>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</si>
  <si>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</si>
  <si>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</si>
  <si>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</si>
  <si>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</si>
  <si>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</si>
  <si>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</si>
  <si>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</si>
  <si>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</si>
  <si>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</si>
  <si>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</si>
  <si>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</si>
  <si>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</si>
  <si>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</si>
  <si>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</si>
  <si>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</si>
  <si>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</si>
  <si>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</si>
  <si>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</si>
  <si>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</si>
  <si>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</si>
  <si>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</si>
  <si>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</si>
  <si>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</si>
  <si>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</si>
  <si>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</si>
  <si>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</si>
  <si>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</si>
  <si>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</si>
  <si>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</si>
  <si>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</si>
  <si>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</si>
  <si>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</si>
  <si>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</si>
  <si>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</si>
  <si>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</si>
  <si>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</si>
  <si>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</si>
  <si>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</si>
  <si>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</si>
  <si>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</si>
  <si>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</si>
  <si>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</si>
  <si>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</si>
  <si>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</si>
  <si>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</si>
  <si>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</si>
  <si>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</si>
  <si>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</si>
  <si>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</si>
  <si>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</si>
  <si>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</si>
  <si>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</si>
  <si>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</si>
  <si>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</si>
  <si>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</si>
  <si>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</si>
  <si>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</si>
  <si>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</si>
  <si>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</si>
  <si>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</si>
  <si>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</si>
  <si>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</si>
  <si>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</si>
  <si>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</si>
  <si>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</si>
  <si>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</si>
  <si>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</si>
  <si>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</si>
  <si>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</si>
  <si>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</si>
  <si>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</si>
  <si>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</si>
  <si>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</si>
  <si>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</si>
  <si>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</si>
  <si>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</si>
  <si>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</si>
  <si>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</si>
  <si>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</si>
  <si>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</si>
  <si>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</si>
  <si>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</si>
  <si>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</si>
  <si>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</si>
  <si>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</si>
  <si>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</si>
  <si>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</si>
  <si>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</si>
  <si>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</si>
  <si>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</si>
  <si>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</si>
  <si>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</si>
  <si>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</si>
  <si>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</si>
  <si>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</si>
  <si>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</si>
  <si>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</si>
  <si>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</si>
  <si>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</si>
  <si>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</si>
  <si>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</si>
  <si>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</si>
  <si>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</si>
  <si>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</si>
  <si>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</si>
  <si>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</si>
  <si>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</si>
  <si>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</si>
  <si>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</si>
  <si>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</si>
  <si>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</si>
  <si>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</si>
  <si>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</si>
  <si>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</si>
  <si>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</si>
  <si>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</si>
  <si>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</si>
  <si>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</si>
  <si>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</si>
  <si>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</si>
  <si>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</si>
  <si>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</si>
  <si>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</si>
  <si>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</si>
  <si>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</si>
  <si>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</si>
  <si>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</si>
  <si>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</si>
  <si>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</si>
  <si>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</si>
  <si>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</si>
  <si>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</si>
  <si>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</si>
  <si>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</si>
  <si>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</si>
  <si>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</si>
  <si>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</si>
  <si>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</si>
  <si>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</si>
  <si>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</si>
  <si>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</si>
  <si>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</si>
  <si>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</si>
  <si>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</si>
  <si>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</si>
  <si>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</si>
  <si>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</si>
  <si>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</si>
  <si>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</si>
  <si>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</si>
  <si>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</si>
  <si>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</si>
  <si>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</si>
  <si>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</si>
  <si>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</si>
  <si>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</si>
  <si>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</si>
  <si>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</si>
  <si>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</si>
  <si>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</si>
  <si>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</si>
  <si>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</si>
  <si>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</si>
  <si>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</si>
  <si>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</si>
  <si>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</si>
  <si>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</si>
  <si>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</si>
  <si>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</si>
  <si>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</si>
  <si>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</si>
  <si>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</si>
  <si>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</si>
  <si>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</si>
  <si>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</si>
  <si>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</si>
  <si>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</si>
  <si>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</si>
  <si>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</si>
  <si>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</si>
  <si>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</si>
  <si>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</si>
  <si>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</si>
  <si>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</si>
  <si>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</si>
  <si>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</si>
  <si>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</si>
  <si>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</si>
  <si>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</si>
  <si>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</si>
  <si>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</si>
  <si>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</si>
  <si>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</si>
  <si>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</si>
  <si>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</si>
  <si>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</si>
  <si>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</si>
  <si>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</si>
  <si>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</si>
  <si>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</si>
  <si>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</si>
  <si>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</si>
  <si>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</si>
  <si>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</si>
  <si>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</si>
  <si>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</si>
  <si>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</si>
  <si>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</si>
  <si>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</si>
  <si>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</si>
  <si>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</si>
  <si>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</si>
  <si>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</si>
  <si>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</si>
  <si>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</si>
  <si>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</si>
  <si>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</si>
  <si>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</si>
  <si>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</si>
  <si>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</si>
  <si>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</si>
  <si>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</si>
  <si>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</si>
  <si>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</si>
  <si>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</si>
  <si>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</si>
  <si>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</si>
  <si>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</si>
  <si>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</si>
  <si>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</si>
  <si>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</si>
  <si>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</si>
  <si>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</si>
  <si>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</si>
  <si>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</si>
  <si>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</si>
  <si>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</si>
  <si>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</si>
  <si>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</si>
  <si>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</si>
  <si>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</si>
  <si>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</si>
  <si>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</si>
  <si>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</si>
  <si>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</si>
  <si>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</si>
  <si>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</si>
  <si>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</si>
  <si>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</si>
  <si>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</si>
  <si>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</si>
  <si>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</si>
  <si>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</si>
  <si>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</si>
  <si>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</si>
  <si>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</si>
  <si>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</si>
  <si>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</si>
  <si>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</si>
  <si>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</si>
  <si>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</si>
  <si>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</si>
  <si>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</si>
  <si>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</si>
  <si>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</si>
  <si>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</si>
  <si>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</si>
  <si>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</si>
  <si>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</si>
  <si>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</si>
  <si>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</si>
  <si>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</si>
  <si>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</si>
  <si>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</si>
  <si>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</si>
  <si>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</si>
  <si>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</si>
  <si>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</si>
  <si>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</si>
  <si>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</si>
  <si>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</si>
  <si>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</si>
  <si>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</si>
  <si>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</si>
  <si>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</si>
  <si>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</si>
  <si>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</si>
  <si>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</si>
  <si>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</si>
  <si>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</si>
  <si>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</si>
  <si>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</si>
  <si>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</si>
  <si>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</si>
  <si>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</si>
  <si>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</si>
  <si>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</si>
  <si>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</si>
  <si>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</si>
  <si>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</si>
  <si>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</si>
  <si>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</si>
  <si>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</si>
  <si>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</si>
  <si>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</si>
  <si>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</si>
  <si>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</si>
  <si>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</si>
  <si>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</si>
  <si>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</si>
  <si>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</si>
  <si>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</si>
  <si>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</si>
  <si>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</si>
  <si>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</si>
  <si>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</si>
  <si>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</si>
  <si>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</si>
  <si>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</si>
  <si>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</si>
  <si>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</si>
  <si>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</si>
  <si>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</si>
  <si>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</si>
  <si>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</si>
  <si>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</si>
  <si>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</si>
  <si>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</si>
  <si>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</si>
  <si>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</si>
  <si>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</si>
  <si>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</si>
  <si>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</si>
  <si>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</si>
  <si>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</si>
  <si>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</si>
  <si>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</si>
  <si>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</si>
  <si>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</si>
  <si>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</si>
  <si>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</si>
  <si>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</si>
  <si>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</si>
  <si>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</si>
  <si>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</si>
  <si>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</si>
  <si>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</si>
  <si>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</si>
  <si>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</si>
  <si>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</si>
  <si>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</si>
  <si>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</si>
  <si>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</si>
  <si>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</si>
  <si>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</si>
  <si>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</si>
  <si>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</si>
  <si>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</si>
  <si>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</si>
  <si>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</si>
  <si>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</si>
  <si>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</si>
  <si>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</si>
  <si>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</si>
  <si>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</si>
  <si>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</si>
  <si>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</si>
  <si>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</si>
  <si>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</si>
  <si>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</si>
  <si>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</si>
  <si>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</si>
  <si>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</si>
  <si>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</si>
  <si>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</si>
  <si>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</si>
  <si>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</si>
  <si>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</si>
  <si>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</si>
  <si>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</si>
  <si>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</si>
  <si>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</si>
  <si>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</si>
  <si>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</si>
  <si>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</si>
  <si>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</si>
  <si>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</si>
  <si>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</si>
  <si>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</si>
  <si>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</si>
  <si>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</si>
  <si>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</si>
  <si>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</si>
  <si>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</si>
  <si>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</si>
  <si>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</si>
  <si>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</si>
  <si>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</si>
  <si>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</si>
  <si>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</si>
  <si>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</si>
  <si>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</si>
  <si>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</si>
  <si>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</si>
  <si>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</si>
  <si>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</si>
  <si>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</si>
  <si>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</si>
  <si>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</si>
  <si>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</si>
  <si>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</si>
  <si>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</si>
  <si>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</si>
  <si>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</si>
  <si>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</si>
  <si>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</si>
  <si>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</si>
  <si>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</si>
  <si>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</si>
  <si>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</si>
  <si>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</si>
  <si>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</si>
  <si>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</si>
  <si>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</si>
  <si>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</si>
  <si>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</si>
  <si>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</si>
  <si>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</si>
  <si>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</si>
  <si>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</si>
  <si>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</si>
  <si>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</si>
  <si>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</si>
  <si>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</si>
  <si>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</si>
  <si>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</si>
  <si>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</si>
  <si>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</si>
  <si>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</si>
  <si>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</si>
  <si>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</si>
  <si>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</si>
  <si>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</si>
  <si>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</si>
  <si>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</si>
  <si>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</si>
  <si>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</si>
  <si>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</si>
  <si>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</si>
  <si>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</si>
  <si>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</si>
  <si>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</si>
  <si>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</si>
  <si>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</si>
  <si>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</si>
  <si>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</si>
  <si>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</si>
  <si>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</si>
  <si>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</si>
  <si>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</si>
  <si>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</si>
  <si>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</si>
  <si>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</si>
  <si>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</si>
  <si>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</si>
  <si>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</si>
  <si>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</si>
  <si>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</si>
  <si>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</si>
  <si>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</si>
  <si>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</si>
  <si>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</si>
  <si>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</si>
  <si>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</si>
  <si>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</si>
  <si>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</si>
  <si>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</si>
  <si>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</si>
  <si>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</si>
  <si>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</si>
  <si>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</si>
  <si>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</si>
  <si>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</si>
  <si>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</si>
  <si>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</si>
  <si>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</si>
  <si>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</si>
  <si>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</si>
  <si>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</si>
  <si>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</si>
  <si>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</si>
  <si>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</si>
  <si>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</si>
  <si>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</si>
  <si>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</si>
  <si>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</si>
  <si>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</si>
  <si>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</si>
  <si>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</si>
  <si>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</si>
  <si>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</si>
  <si>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</si>
  <si>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</si>
  <si>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</si>
  <si>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</si>
  <si>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</si>
  <si>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</si>
  <si>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</si>
  <si>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</si>
  <si>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</si>
  <si>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</si>
  <si>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</si>
  <si>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</si>
  <si>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</si>
  <si>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</si>
  <si>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</si>
  <si>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</si>
  <si>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</si>
  <si>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</si>
  <si>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</si>
  <si>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</si>
  <si>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</si>
  <si>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</si>
  <si>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</si>
  <si>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</si>
  <si>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</si>
  <si>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</si>
  <si>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</si>
  <si>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</si>
  <si>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</si>
  <si>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</si>
  <si>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</si>
  <si>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</si>
  <si>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</si>
  <si>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</si>
  <si>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</si>
  <si>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</si>
  <si>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</si>
  <si>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</si>
  <si>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</si>
  <si>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</si>
  <si>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</si>
  <si>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</si>
  <si>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</si>
  <si>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</si>
  <si>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</si>
  <si>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</si>
  <si>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</si>
  <si>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</si>
  <si>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</si>
  <si>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</si>
  <si>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</si>
  <si>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</si>
  <si>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</si>
  <si>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</si>
  <si>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</si>
  <si>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</si>
  <si>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</si>
  <si>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</si>
  <si>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</si>
  <si>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</si>
  <si>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</si>
  <si>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</si>
  <si>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</si>
  <si>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</si>
  <si>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</si>
  <si>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</si>
  <si>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</si>
  <si>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</si>
  <si>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</si>
  <si>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</si>
  <si>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</si>
  <si>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</si>
  <si>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</si>
  <si>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</si>
  <si>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</si>
  <si>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</si>
  <si>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</si>
  <si>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</si>
  <si>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</si>
  <si>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</si>
  <si>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</si>
  <si>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</si>
  <si>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</si>
  <si>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</si>
  <si>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</si>
  <si>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</si>
  <si>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</si>
  <si>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</si>
  <si>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</si>
  <si>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</si>
  <si>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</si>
  <si>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</si>
  <si>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</si>
  <si>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</si>
  <si>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</si>
  <si>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</si>
  <si>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</si>
  <si>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</si>
  <si>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</si>
  <si>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</si>
  <si>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</si>
  <si>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</si>
  <si>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</si>
  <si>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</si>
  <si>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</si>
  <si>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</si>
  <si>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</si>
  <si>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</si>
  <si>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</si>
  <si>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</si>
  <si>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</si>
  <si>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</si>
  <si>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</si>
  <si>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</si>
  <si>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</si>
  <si>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</si>
  <si>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</si>
  <si>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</si>
  <si>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</si>
  <si>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</si>
  <si>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</si>
  <si>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</si>
  <si>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</si>
  <si>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</si>
  <si>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</si>
  <si>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</si>
  <si>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</si>
  <si>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</si>
  <si>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</si>
  <si>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</si>
  <si>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</si>
  <si>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</si>
  <si>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</si>
  <si>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</si>
  <si>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</si>
  <si>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</si>
  <si>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</si>
  <si>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</si>
  <si>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</si>
  <si>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</si>
  <si>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</si>
  <si>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</si>
  <si>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</si>
  <si>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</si>
  <si>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</si>
  <si>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</si>
  <si>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</si>
  <si>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</si>
  <si>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</si>
  <si>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</si>
  <si>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</si>
  <si>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</si>
  <si>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</si>
  <si>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</si>
  <si>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</si>
  <si>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</si>
  <si>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</si>
  <si>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</si>
  <si>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</si>
  <si>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</si>
  <si>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</si>
  <si>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</si>
  <si>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</si>
  <si>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</si>
  <si>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</si>
  <si>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</si>
  <si>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</si>
  <si>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</si>
  <si>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</si>
  <si>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</si>
  <si>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</si>
  <si>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</si>
  <si>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</si>
  <si>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</si>
  <si>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</si>
  <si>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</si>
  <si>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</si>
  <si>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</si>
  <si>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</si>
  <si>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</si>
  <si>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</si>
  <si>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</si>
  <si>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</si>
  <si>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</si>
  <si>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</si>
  <si>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</si>
  <si>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</si>
  <si>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</si>
  <si>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</si>
  <si>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</si>
  <si>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</si>
  <si>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</si>
  <si>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</si>
  <si>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</si>
  <si>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</si>
  <si>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</si>
  <si>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</si>
  <si>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</si>
  <si>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</si>
  <si>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</si>
  <si>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</si>
  <si>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</si>
  <si>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</si>
  <si>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</si>
  <si>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</si>
  <si>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</si>
  <si>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</si>
  <si>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</si>
  <si>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</si>
  <si>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</si>
  <si>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</si>
  <si>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</si>
  <si>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</si>
  <si>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</si>
  <si>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</si>
  <si>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</si>
  <si>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</si>
  <si>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</si>
  <si>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</si>
  <si>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</si>
  <si>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</si>
  <si>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</si>
  <si>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</si>
  <si>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</si>
  <si>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</si>
  <si>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</si>
  <si>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</si>
  <si>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</si>
  <si>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</si>
  <si>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</si>
  <si>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</si>
  <si>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</si>
  <si>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</si>
  <si>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</si>
  <si>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</si>
  <si>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</si>
  <si>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</si>
  <si>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</si>
  <si>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</si>
  <si>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</si>
  <si>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</si>
  <si>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</si>
  <si>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</si>
  <si>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</si>
  <si>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</si>
  <si>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</si>
  <si>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</si>
  <si>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</si>
  <si>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</si>
  <si>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</si>
  <si>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</si>
  <si>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</si>
  <si>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</si>
  <si>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</si>
  <si>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</si>
  <si>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</si>
  <si>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</si>
  <si>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</si>
  <si>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</si>
  <si>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</si>
  <si>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</si>
  <si>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</si>
  <si>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</si>
  <si>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</si>
  <si>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</si>
  <si>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</si>
  <si>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</si>
  <si>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</si>
  <si>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</si>
  <si>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</si>
  <si>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</si>
  <si>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</si>
  <si>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</si>
  <si>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</si>
  <si>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</si>
  <si>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</si>
  <si>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</si>
  <si>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</si>
  <si>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</si>
  <si>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</si>
  <si>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</si>
  <si>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</si>
  <si>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</si>
  <si>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</si>
  <si>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</si>
  <si>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</si>
  <si>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</si>
  <si>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</si>
  <si>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</si>
  <si>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</si>
  <si>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</si>
  <si>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</si>
  <si>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</si>
  <si>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</si>
  <si>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</si>
  <si>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</si>
  <si>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</si>
  <si>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</si>
  <si>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</si>
  <si>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</si>
  <si>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</si>
  <si>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</si>
  <si>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</si>
  <si>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</si>
  <si>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</si>
  <si>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</si>
  <si>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</si>
  <si>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</si>
  <si>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</si>
  <si>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</si>
  <si>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</si>
  <si>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</si>
  <si>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</si>
  <si>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</si>
  <si>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</si>
  <si>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</si>
  <si>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</si>
  <si>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</si>
  <si>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</si>
  <si>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</si>
  <si>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</si>
  <si>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</si>
  <si>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</si>
  <si>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</si>
  <si>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</si>
  <si>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</si>
  <si>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</si>
  <si>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</si>
  <si>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</si>
  <si>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</si>
  <si>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</si>
  <si>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</si>
  <si>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</si>
  <si>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</si>
  <si>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</si>
  <si>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</si>
  <si>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</si>
  <si>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</si>
  <si>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</si>
  <si>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</si>
  <si>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</si>
  <si>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</si>
  <si>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</si>
  <si>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</si>
  <si>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</si>
  <si>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</si>
  <si>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</si>
  <si>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</si>
  <si>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</si>
  <si>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</si>
  <si>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</si>
  <si>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</si>
  <si>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</si>
  <si>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</si>
  <si>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</si>
  <si>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</si>
  <si>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</si>
  <si>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</si>
  <si>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</si>
  <si>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</si>
  <si>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</si>
  <si>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</si>
  <si>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</si>
  <si>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</si>
  <si>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</si>
  <si>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</si>
  <si>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</si>
  <si>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</si>
  <si>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</si>
  <si>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</si>
  <si>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</si>
  <si>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</si>
  <si>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</si>
  <si>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</si>
  <si>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</si>
  <si>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</si>
  <si>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</si>
  <si>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</si>
  <si>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</si>
  <si>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</si>
  <si>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</si>
  <si>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</si>
  <si>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</si>
  <si>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</si>
  <si>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</si>
  <si>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</si>
  <si>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</si>
  <si>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</si>
  <si>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</si>
  <si>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</si>
  <si>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</si>
  <si>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</si>
  <si>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</si>
  <si>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</si>
  <si>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</si>
  <si>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</si>
  <si>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</si>
  <si>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</si>
  <si>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</si>
  <si>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</si>
  <si>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</si>
  <si>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</si>
  <si>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</si>
  <si>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</si>
  <si>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</si>
  <si>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</si>
  <si>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</si>
  <si>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</si>
  <si>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</si>
  <si>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</si>
  <si>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</si>
  <si>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</si>
  <si>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</si>
  <si>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</si>
  <si>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</si>
  <si>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</si>
  <si>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</si>
  <si>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</si>
  <si>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</si>
  <si>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</si>
  <si>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</si>
  <si>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</si>
  <si>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</si>
  <si>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</si>
  <si>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</si>
  <si>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</si>
  <si>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</si>
  <si>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</si>
  <si>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</si>
  <si>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</si>
  <si>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</si>
  <si>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</si>
  <si>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</si>
  <si>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</si>
  <si>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</si>
  <si>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</si>
  <si>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</si>
  <si>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</si>
  <si>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</si>
  <si>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</si>
  <si>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</si>
  <si>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</si>
  <si>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</si>
  <si>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</si>
  <si>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</si>
  <si>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</si>
  <si>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</si>
  <si>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</si>
  <si>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</si>
  <si>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</si>
  <si>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</si>
  <si>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</si>
  <si>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</si>
  <si>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</si>
  <si>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</si>
  <si>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</si>
  <si>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</si>
  <si>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</si>
  <si>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</si>
  <si>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</si>
  <si>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</si>
  <si>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</si>
  <si>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</si>
  <si>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</si>
  <si>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</si>
  <si>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</si>
  <si>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</si>
  <si>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</si>
  <si>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</si>
  <si>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</si>
  <si>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</si>
  <si>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</si>
  <si>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</si>
  <si>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</si>
  <si>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</si>
  <si>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</si>
  <si>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</si>
  <si>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</si>
  <si>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</si>
  <si>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</si>
  <si>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</si>
  <si>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</si>
  <si>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</si>
  <si>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</si>
  <si>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</si>
  <si>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</si>
  <si>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</si>
  <si>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</si>
  <si>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</si>
  <si>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</si>
  <si>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</si>
  <si>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</si>
  <si>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</si>
  <si>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</si>
  <si>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</si>
  <si>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</si>
  <si>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</si>
  <si>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</si>
  <si>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</si>
  <si>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</si>
  <si>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</si>
  <si>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</si>
  <si>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</si>
  <si>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</si>
  <si>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</si>
  <si>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</si>
  <si>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</si>
  <si>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</si>
  <si>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</si>
  <si>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</si>
  <si>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</si>
  <si>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</si>
  <si>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</si>
  <si>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</si>
  <si>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</si>
  <si>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</si>
  <si>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</si>
  <si>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</si>
  <si>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</si>
  <si>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</si>
  <si>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</si>
  <si>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</si>
  <si>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</si>
  <si>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</si>
  <si>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</si>
  <si>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</si>
  <si>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</si>
  <si>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</si>
  <si>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</si>
  <si>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</si>
  <si>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</si>
  <si>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</si>
  <si>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</si>
  <si>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</si>
  <si>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</si>
  <si>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</si>
  <si>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</si>
  <si>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</si>
  <si>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</si>
  <si>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</si>
  <si>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</si>
  <si>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</si>
  <si>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</si>
  <si>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</si>
  <si>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</si>
  <si>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</si>
  <si>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</si>
  <si>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</si>
  <si>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</si>
  <si>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</si>
  <si>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</si>
  <si>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</si>
  <si>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</si>
  <si>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</si>
  <si>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</si>
  <si>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</si>
  <si>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</si>
  <si>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</si>
  <si>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</si>
  <si>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</si>
  <si>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</si>
  <si>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</si>
  <si>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</si>
  <si>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</si>
  <si>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</si>
  <si>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</si>
  <si>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</si>
  <si>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</si>
  <si>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</si>
  <si>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</si>
  <si>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</si>
  <si>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</si>
  <si>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</si>
  <si>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</si>
  <si>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</si>
  <si>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</si>
  <si>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</si>
  <si>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</si>
  <si>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</si>
  <si>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</si>
  <si>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</si>
  <si>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</si>
  <si>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</si>
  <si>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</si>
  <si>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</si>
  <si>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</si>
  <si>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</si>
  <si>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</si>
  <si>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</si>
  <si>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</si>
  <si>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</si>
  <si>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</si>
  <si>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</si>
  <si>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</si>
  <si>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</si>
  <si>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</si>
  <si>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</si>
  <si>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</si>
  <si>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</si>
  <si>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</si>
  <si>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</si>
  <si>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</si>
  <si>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</si>
  <si>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</si>
  <si>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</si>
  <si>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</si>
  <si>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</si>
  <si>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</si>
  <si>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</si>
  <si>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</si>
  <si>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</si>
  <si>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</si>
  <si>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</si>
  <si>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</si>
  <si>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</si>
  <si>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</si>
  <si>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</si>
  <si>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</si>
  <si>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</si>
  <si>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</si>
  <si>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</si>
  <si>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</si>
  <si>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</si>
  <si>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</si>
  <si>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</si>
  <si>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</si>
  <si>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</si>
  <si>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</si>
  <si>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</si>
  <si>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</si>
  <si>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</si>
  <si>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</si>
  <si>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</si>
  <si>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</si>
  <si>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</si>
  <si>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</si>
  <si>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</si>
  <si>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</si>
  <si>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</si>
  <si>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</si>
  <si>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</si>
  <si>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</si>
  <si>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</si>
  <si>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</si>
  <si>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</si>
  <si>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</si>
  <si>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</si>
  <si>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</si>
  <si>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</si>
  <si>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</si>
  <si>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</si>
  <si>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</si>
  <si>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</si>
  <si>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</si>
  <si>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</si>
  <si>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</si>
  <si>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</si>
  <si>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</si>
  <si>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</si>
  <si>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</si>
  <si>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</si>
  <si>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</si>
  <si>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</si>
  <si>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</si>
  <si>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</si>
  <si>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</si>
  <si>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</si>
  <si>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</si>
  <si>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</si>
  <si>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</si>
  <si>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</si>
  <si>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</si>
  <si>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</si>
  <si>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</si>
  <si>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</si>
  <si>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</si>
  <si>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</si>
  <si>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</si>
  <si>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</si>
  <si>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</si>
  <si>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</si>
  <si>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</si>
  <si>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</si>
  <si>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</si>
  <si>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</si>
  <si>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</si>
  <si>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</si>
  <si>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</si>
  <si>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</si>
  <si>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</si>
  <si>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</si>
  <si>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</si>
  <si>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</si>
  <si>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</si>
  <si>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</si>
  <si>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</si>
  <si>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</si>
  <si>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</si>
  <si>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</si>
  <si>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</si>
  <si>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</si>
  <si>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</si>
  <si>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</si>
  <si>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</si>
  <si>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</si>
  <si>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</si>
  <si>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</si>
  <si>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</si>
  <si>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</si>
  <si>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</si>
  <si>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</si>
  <si>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</si>
  <si>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</si>
  <si>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</si>
  <si>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</si>
  <si>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</si>
  <si>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</si>
  <si>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</si>
  <si>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</si>
  <si>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</si>
  <si>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</si>
  <si>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</si>
  <si>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</si>
  <si>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</si>
  <si>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</si>
  <si>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</si>
  <si>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</si>
  <si>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</si>
  <si>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</si>
  <si>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</si>
  <si>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</si>
  <si>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</si>
  <si>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</si>
  <si>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</si>
  <si>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</si>
  <si>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</si>
  <si>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</si>
  <si>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</si>
  <si>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</si>
  <si>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</si>
  <si>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</si>
  <si>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</si>
  <si>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</si>
  <si>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</si>
  <si>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</si>
  <si>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</si>
  <si>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</si>
  <si>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</si>
  <si>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</si>
  <si>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</si>
  <si>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</si>
  <si>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</si>
  <si>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</si>
  <si>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</si>
  <si>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</si>
  <si>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</si>
  <si>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</si>
  <si>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</si>
  <si>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</si>
  <si>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</si>
  <si>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</si>
  <si>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</si>
  <si>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</si>
  <si>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</si>
  <si>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</si>
  <si>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</si>
  <si>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</si>
  <si>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</si>
  <si>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</si>
  <si>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</si>
  <si>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</si>
  <si>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</si>
  <si>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</si>
  <si>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</si>
  <si>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</si>
  <si>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</si>
  <si>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</si>
  <si>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</si>
  <si>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</si>
  <si>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</si>
  <si>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</si>
  <si>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</si>
  <si>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</si>
  <si>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</si>
  <si>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</si>
  <si>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</si>
  <si>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</si>
  <si>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</si>
  <si>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</si>
  <si>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</si>
  <si>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</si>
  <si>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</si>
  <si>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</si>
  <si>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</si>
  <si>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</si>
  <si>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</si>
  <si>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</si>
  <si>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</si>
  <si>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</si>
  <si>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</si>
  <si>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</si>
  <si>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</si>
  <si>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</si>
  <si>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</si>
  <si>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</si>
  <si>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</si>
  <si>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</si>
  <si>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</si>
  <si>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</si>
  <si>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</si>
  <si>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</si>
  <si>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</si>
  <si>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</si>
  <si>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</si>
  <si>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</si>
  <si>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</si>
  <si>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</si>
  <si>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</si>
  <si>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</si>
  <si>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</si>
  <si>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</si>
  <si>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</si>
  <si>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</si>
  <si>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</si>
  <si>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</si>
  <si>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</si>
  <si>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</si>
  <si>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</si>
  <si>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</si>
  <si>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</si>
  <si>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</si>
  <si>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</si>
  <si>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</si>
  <si>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</si>
  <si>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</si>
  <si>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</si>
  <si>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</si>
  <si>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</si>
  <si>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</si>
  <si>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</si>
  <si>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</si>
  <si>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</si>
  <si>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</si>
  <si>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</si>
  <si>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</si>
  <si>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</si>
  <si>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</si>
  <si>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</si>
  <si>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</si>
  <si>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</si>
  <si>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</si>
  <si>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</si>
  <si>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</si>
  <si>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</si>
  <si>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</si>
  <si>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</si>
  <si>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</si>
  <si>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</si>
  <si>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</si>
  <si>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</si>
  <si>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</si>
  <si>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</si>
  <si>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</si>
  <si>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</si>
  <si>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</si>
  <si>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</si>
  <si>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</si>
  <si>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</si>
  <si>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</si>
  <si>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</si>
  <si>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</si>
  <si>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</si>
  <si>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</si>
  <si>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</si>
  <si>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</si>
  <si>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</si>
  <si>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</si>
  <si>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</si>
  <si>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</si>
  <si>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</si>
  <si>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</si>
  <si>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</si>
  <si>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</si>
  <si>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</si>
  <si>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</si>
  <si>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</si>
  <si>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</si>
  <si>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</si>
  <si>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</si>
  <si>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</si>
  <si>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</si>
  <si>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</si>
  <si>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</si>
  <si>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</si>
  <si>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</si>
  <si>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</si>
  <si>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</si>
  <si>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</si>
  <si>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</si>
  <si>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</si>
  <si>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</si>
  <si>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</si>
  <si>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</si>
  <si>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</si>
  <si>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</si>
  <si>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</si>
  <si>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</si>
  <si>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</si>
  <si>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</si>
  <si>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</si>
  <si>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</si>
  <si>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</si>
  <si>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</si>
  <si>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</si>
  <si>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</si>
  <si>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</si>
  <si>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</si>
  <si>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</si>
  <si>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</si>
  <si>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</si>
  <si>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</si>
  <si>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</si>
  <si>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</si>
  <si>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</si>
  <si>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</si>
  <si>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</si>
  <si>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</si>
  <si>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</si>
  <si>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</si>
  <si>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</si>
  <si>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</si>
  <si>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</si>
  <si>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</si>
  <si>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</si>
  <si>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</si>
  <si>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</si>
  <si>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</si>
  <si>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</si>
  <si>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</si>
  <si>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</si>
  <si>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</si>
  <si>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</si>
  <si>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</si>
  <si>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</si>
  <si>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</si>
  <si>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</si>
  <si>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</si>
  <si>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</si>
  <si>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</si>
  <si>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</si>
  <si>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</si>
  <si>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</si>
  <si>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</si>
  <si>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</si>
  <si>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</si>
  <si>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</si>
  <si>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</si>
  <si>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</si>
  <si>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</si>
  <si>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</si>
  <si>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</si>
  <si>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</si>
  <si>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</si>
  <si>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</si>
  <si>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</si>
  <si>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</si>
  <si>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</si>
  <si>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</si>
  <si>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</si>
  <si>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</si>
  <si>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</si>
  <si>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</si>
  <si>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</si>
  <si>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</si>
  <si>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</si>
  <si>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</si>
  <si>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</si>
  <si>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</si>
  <si>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</si>
  <si>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</si>
  <si>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</si>
  <si>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</si>
  <si>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</si>
  <si>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</si>
  <si>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</si>
  <si>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</si>
  <si>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</si>
  <si>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</si>
  <si>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</si>
  <si>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</si>
  <si>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</si>
  <si>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</si>
  <si>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</si>
  <si>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</si>
  <si>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</si>
  <si>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</si>
  <si>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</si>
  <si>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</si>
  <si>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</si>
  <si>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</si>
  <si>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</si>
  <si>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</si>
  <si>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</si>
  <si>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</si>
  <si>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</si>
  <si>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</si>
  <si>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</si>
  <si>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</si>
  <si>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</si>
  <si>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</si>
  <si>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</si>
  <si>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</si>
  <si>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</si>
  <si>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</si>
  <si>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</si>
  <si>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</si>
  <si>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</si>
  <si>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</si>
  <si>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</si>
  <si>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</si>
  <si>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</si>
  <si>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</si>
  <si>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</si>
  <si>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</si>
  <si>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</si>
  <si>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</si>
  <si>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</si>
  <si>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</si>
  <si>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</si>
  <si>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</si>
  <si>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</si>
  <si>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</si>
  <si>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</si>
  <si>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</si>
  <si>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</si>
  <si>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</si>
  <si>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</si>
  <si>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</si>
  <si>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</si>
  <si>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</si>
  <si>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</si>
  <si>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</si>
  <si>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</si>
  <si>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</si>
  <si>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</si>
  <si>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</si>
  <si>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</si>
  <si>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</si>
  <si>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</si>
  <si>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</si>
  <si>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</si>
  <si>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</si>
  <si>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</si>
  <si>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</si>
  <si>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</si>
  <si>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</si>
  <si>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</si>
  <si>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</si>
  <si>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</si>
  <si>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</si>
  <si>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</si>
  <si>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</si>
  <si>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</si>
  <si>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</si>
  <si>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</si>
  <si>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</si>
  <si>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</si>
  <si>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</si>
  <si>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</si>
  <si>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</si>
  <si>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</si>
  <si>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</si>
  <si>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</si>
  <si>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</si>
  <si>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</si>
  <si>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</si>
  <si>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</si>
  <si>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</si>
  <si>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</si>
  <si>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</si>
  <si>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</si>
  <si>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</si>
  <si>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</si>
  <si>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</si>
  <si>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</si>
  <si>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</si>
  <si>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</si>
  <si>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</si>
  <si>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</si>
  <si>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</si>
  <si>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</si>
  <si>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</si>
  <si>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</si>
  <si>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</si>
  <si>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</si>
  <si>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</si>
  <si>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</si>
  <si>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</si>
  <si>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</si>
  <si>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</si>
  <si>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</si>
  <si>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</si>
  <si>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</si>
  <si>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</si>
  <si>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</si>
  <si>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</si>
  <si>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</si>
  <si>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</si>
  <si>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</si>
  <si>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</si>
  <si>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</si>
  <si>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</si>
  <si>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</si>
  <si>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</si>
  <si>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</si>
  <si>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</si>
  <si>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</si>
  <si>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</si>
  <si>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</si>
  <si>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</si>
  <si>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</si>
  <si>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</si>
  <si>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</si>
  <si>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</si>
  <si>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</si>
  <si>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</si>
  <si>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</si>
  <si>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</si>
  <si>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</si>
  <si>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</si>
  <si>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</si>
  <si>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</si>
  <si>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</si>
  <si>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</si>
  <si>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</si>
  <si>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</si>
  <si>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</si>
  <si>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</si>
  <si>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</si>
  <si>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</si>
  <si>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</si>
  <si>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</si>
  <si>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</si>
  <si>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</si>
  <si>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</si>
  <si>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</si>
  <si>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</si>
  <si>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</si>
  <si>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</si>
  <si>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</si>
  <si>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</si>
  <si>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</si>
  <si>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</si>
  <si>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</si>
  <si>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</si>
  <si>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</si>
  <si>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</si>
  <si>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</si>
  <si>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</si>
  <si>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</si>
  <si>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</si>
  <si>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</si>
  <si>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</si>
  <si>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</si>
  <si>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</si>
  <si>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</si>
  <si>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</si>
  <si>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</si>
  <si>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</si>
  <si>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</si>
  <si>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</si>
  <si>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</si>
  <si>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</si>
  <si>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</si>
  <si>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</si>
  <si>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</si>
  <si>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</si>
  <si>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</si>
  <si>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</si>
  <si>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</si>
  <si>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</si>
  <si>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</si>
  <si>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</si>
  <si>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</si>
  <si>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</si>
  <si>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</si>
  <si>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</si>
  <si>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</si>
  <si>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</si>
  <si>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</si>
  <si>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</si>
  <si>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</si>
  <si>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</si>
  <si>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</si>
  <si>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</si>
  <si>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</si>
  <si>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</si>
  <si>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</si>
  <si>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</si>
  <si>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</si>
  <si>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</si>
  <si>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</si>
  <si>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</si>
  <si>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</si>
  <si>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</si>
  <si>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</si>
  <si>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</si>
  <si>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</si>
  <si>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</si>
  <si>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</si>
  <si>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</si>
  <si>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</si>
  <si>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</si>
  <si>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</si>
  <si>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</si>
  <si>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</si>
  <si>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</si>
  <si>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</si>
  <si>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</si>
  <si>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</si>
  <si>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</si>
  <si>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</si>
  <si>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</si>
  <si>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</si>
  <si>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</si>
  <si>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</si>
  <si>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</si>
  <si>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</si>
  <si>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</si>
  <si>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</si>
  <si>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</si>
  <si>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</si>
  <si>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</si>
  <si>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</si>
  <si>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</si>
  <si>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</si>
  <si>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</si>
  <si>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</si>
  <si>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</si>
  <si>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</si>
  <si>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</si>
  <si>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</si>
  <si>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</si>
  <si>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</si>
  <si>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</si>
  <si>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</si>
  <si>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</si>
  <si>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</si>
  <si>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</si>
  <si>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</si>
  <si>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</si>
  <si>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</si>
  <si>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</si>
  <si>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</si>
  <si>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</si>
  <si>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</si>
  <si>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</si>
  <si>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</si>
  <si>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</si>
  <si>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</si>
  <si>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</si>
  <si>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</si>
  <si>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</si>
  <si>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</si>
  <si>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</si>
  <si>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</si>
  <si>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</si>
  <si>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</si>
  <si>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</si>
  <si>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</si>
  <si>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</si>
  <si>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</si>
  <si>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</si>
  <si>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</si>
  <si>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</si>
  <si>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</si>
  <si>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</si>
  <si>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</si>
  <si>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</si>
  <si>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</si>
  <si>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</si>
  <si>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</si>
  <si>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</si>
  <si>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</si>
  <si>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</si>
  <si>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</si>
  <si>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</si>
  <si>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</si>
  <si>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</si>
  <si>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</si>
  <si>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</si>
  <si>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</si>
  <si>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</si>
  <si>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</si>
  <si>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</si>
  <si>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</si>
  <si>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</si>
  <si>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</si>
  <si>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</si>
  <si>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</si>
  <si>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</si>
  <si>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</si>
  <si>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</si>
  <si>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</si>
  <si>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</si>
  <si>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</si>
  <si>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</si>
  <si>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</si>
  <si>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</si>
  <si>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</si>
  <si>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</si>
  <si>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</si>
  <si>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</si>
  <si>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</si>
  <si>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</si>
  <si>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</si>
  <si>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</si>
  <si>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</si>
  <si>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</si>
  <si>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</si>
  <si>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</si>
  <si>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</si>
  <si>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</si>
  <si>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</si>
  <si>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</si>
  <si>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</si>
  <si>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</si>
  <si>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</si>
  <si>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</si>
  <si>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</si>
  <si>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</si>
  <si>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</si>
  <si>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</si>
  <si>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</si>
  <si>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</si>
  <si>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</si>
  <si>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</si>
  <si>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</si>
  <si>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</si>
  <si>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</si>
  <si>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</si>
  <si>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</si>
  <si>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</si>
  <si>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</si>
  <si>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</si>
  <si>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</si>
  <si>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</si>
  <si>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</si>
  <si>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</si>
  <si>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</si>
  <si>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</si>
  <si>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</si>
  <si>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</si>
  <si>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</si>
  <si>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</si>
  <si>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</si>
  <si>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</si>
  <si>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</si>
  <si>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</si>
  <si>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</si>
  <si>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</si>
  <si>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</si>
  <si>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</si>
  <si>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</si>
  <si>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</si>
  <si>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</si>
  <si>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</si>
  <si>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</si>
  <si>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</si>
  <si>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</si>
  <si>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</si>
  <si>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</si>
  <si>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</si>
  <si>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</si>
  <si>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</si>
  <si>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</si>
  <si>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</si>
  <si>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</si>
  <si>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</si>
  <si>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</si>
  <si>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</si>
  <si>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</si>
  <si>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</si>
  <si>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</si>
  <si>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</si>
  <si>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</si>
  <si>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</si>
  <si>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</si>
  <si>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</si>
  <si>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</si>
  <si>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</si>
  <si>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</si>
  <si>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</si>
  <si>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</si>
  <si>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</si>
  <si>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</si>
  <si>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</si>
  <si>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</si>
  <si>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</si>
  <si>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</si>
  <si>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</si>
  <si>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</si>
  <si>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</si>
  <si>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</si>
  <si>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</si>
  <si>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</si>
  <si>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</si>
  <si>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</si>
  <si>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</si>
  <si>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</si>
  <si>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</si>
  <si>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</si>
  <si>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</si>
  <si>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</si>
  <si>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</si>
  <si>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</si>
  <si>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</si>
  <si>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</si>
  <si>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</si>
  <si>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</si>
  <si>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</si>
  <si>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</si>
  <si>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</si>
  <si>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</si>
  <si>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</si>
  <si>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</si>
  <si>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</si>
  <si>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</si>
  <si>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</si>
  <si>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</si>
  <si>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</si>
  <si>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</si>
  <si>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</si>
  <si>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</si>
  <si>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</si>
  <si>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</si>
  <si>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</si>
  <si>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</si>
  <si>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</si>
  <si>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</si>
  <si>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</si>
  <si>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</si>
  <si>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</si>
  <si>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</si>
  <si>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</si>
  <si>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</si>
  <si>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</si>
  <si>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</si>
  <si>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</si>
  <si>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</si>
  <si>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</si>
  <si>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</si>
  <si>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</si>
  <si>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</si>
  <si>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</si>
  <si>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</si>
  <si>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</si>
  <si>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</si>
  <si>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</si>
  <si>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</si>
  <si>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</si>
  <si>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</si>
  <si>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</si>
  <si>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</si>
  <si>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</si>
  <si>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</si>
  <si>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</si>
  <si>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</si>
  <si>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</si>
  <si>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</si>
  <si>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</si>
  <si>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</si>
  <si>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</si>
  <si>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</si>
  <si>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</si>
  <si>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</si>
  <si>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</si>
  <si>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</si>
  <si>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</si>
  <si>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</si>
  <si>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</si>
  <si>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</si>
  <si>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</si>
  <si>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</si>
  <si>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</si>
  <si>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</si>
  <si>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</si>
  <si>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</si>
  <si>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</si>
  <si>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</si>
  <si>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</si>
  <si>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</si>
  <si>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</si>
  <si>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</si>
  <si>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</si>
  <si>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</si>
  <si>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</si>
  <si>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</si>
  <si>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</si>
  <si>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</si>
  <si>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</si>
  <si>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</si>
  <si>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</si>
  <si>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</si>
  <si>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</si>
  <si>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</si>
  <si>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</si>
  <si>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</si>
  <si>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</si>
  <si>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</si>
  <si>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</si>
  <si>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</si>
  <si>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</si>
  <si>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</si>
  <si>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</si>
  <si>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</si>
  <si>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</si>
  <si>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</si>
  <si>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</si>
  <si>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</si>
  <si>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</si>
  <si>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</si>
  <si>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</si>
  <si>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</si>
  <si>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</si>
  <si>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</si>
  <si>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</si>
  <si>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</si>
  <si>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</si>
  <si>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</si>
  <si>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</si>
  <si>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</si>
  <si>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</si>
  <si>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</si>
  <si>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</si>
  <si>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</si>
  <si>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</si>
  <si>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</si>
  <si>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</si>
  <si>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</si>
  <si>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</si>
  <si>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</si>
  <si>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</si>
  <si>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</si>
  <si>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</si>
  <si>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</si>
  <si>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</si>
  <si>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</si>
  <si>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</si>
  <si>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</si>
  <si>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</si>
  <si>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</si>
  <si>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</si>
  <si>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</si>
  <si>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</si>
  <si>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</si>
  <si>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</si>
  <si>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</si>
  <si>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</si>
  <si>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</si>
  <si>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</si>
  <si>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</si>
  <si>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</si>
  <si>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</si>
  <si>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</si>
  <si>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</si>
  <si>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</si>
  <si>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</si>
  <si>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</si>
  <si>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</si>
  <si>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</si>
  <si>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</si>
  <si>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</si>
  <si>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</si>
  <si>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</si>
  <si>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</si>
  <si>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</si>
  <si>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</si>
  <si>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</si>
  <si>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</si>
  <si>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</si>
  <si>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</si>
  <si>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</si>
  <si>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</si>
  <si>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</si>
  <si>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</si>
  <si>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</si>
  <si>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</si>
  <si>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</si>
  <si>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</si>
  <si>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</si>
  <si>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</si>
  <si>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</si>
  <si>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</si>
  <si>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</si>
  <si>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</si>
  <si>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</si>
  <si>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</si>
  <si>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</si>
  <si>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</si>
  <si>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</si>
  <si>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</si>
  <si>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</si>
  <si>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</si>
  <si>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</si>
  <si>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</si>
  <si>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</si>
  <si>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</si>
  <si>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</si>
  <si>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</si>
  <si>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</si>
  <si>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</si>
  <si>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</si>
  <si>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</si>
  <si>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</si>
  <si>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</si>
  <si>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</si>
  <si>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</si>
  <si>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</si>
  <si>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</si>
  <si>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</si>
  <si>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</si>
  <si>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</si>
  <si>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</si>
  <si>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</si>
  <si>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</si>
  <si>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</si>
  <si>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</si>
  <si>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</si>
  <si>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</si>
  <si>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</si>
  <si>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</si>
  <si>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</si>
  <si>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</si>
  <si>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</si>
  <si>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</si>
  <si>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</si>
  <si>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</si>
  <si>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</si>
  <si>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</si>
  <si>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</si>
  <si>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</si>
  <si>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</si>
  <si>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</si>
  <si>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</si>
  <si>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</si>
  <si>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</si>
  <si>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</si>
  <si>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</si>
  <si>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</si>
  <si>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</si>
  <si>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</si>
  <si>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</si>
  <si>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</si>
  <si>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</si>
  <si>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</si>
  <si>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</si>
  <si>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</si>
  <si>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</si>
  <si>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</si>
  <si>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</si>
  <si>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</si>
  <si>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</si>
  <si>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</si>
  <si>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</si>
  <si>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</si>
  <si>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</si>
  <si>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</si>
  <si>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</si>
  <si>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</si>
  <si>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</si>
  <si>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</si>
  <si>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</si>
  <si>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</si>
  <si>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</si>
  <si>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</si>
  <si>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</si>
  <si>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</si>
  <si>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</si>
  <si>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</si>
  <si>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</si>
  <si>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</si>
  <si>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</si>
  <si>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</si>
  <si>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</si>
  <si>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</si>
  <si>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</si>
  <si>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</si>
  <si>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</si>
  <si>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</si>
  <si>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</si>
  <si>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</si>
  <si>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</si>
  <si>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</si>
  <si>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</si>
  <si>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</si>
  <si>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</si>
  <si>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</si>
  <si>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</si>
  <si>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</si>
  <si>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</si>
  <si>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</si>
  <si>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</si>
  <si>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</si>
  <si>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</si>
  <si>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</si>
  <si>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</si>
  <si>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</si>
  <si>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</si>
  <si>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</si>
  <si>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</si>
  <si>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</si>
  <si>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</si>
  <si>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</si>
  <si>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</si>
  <si>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</si>
  <si>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</si>
  <si>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</si>
  <si>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</si>
  <si>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</si>
  <si>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</si>
  <si>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</si>
  <si>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</si>
  <si>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</si>
  <si>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</si>
  <si>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</si>
  <si>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</si>
  <si>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</si>
  <si>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</si>
  <si>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</si>
  <si>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</si>
  <si>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</si>
  <si>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</si>
  <si>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</si>
  <si>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</si>
  <si>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</si>
  <si>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</si>
  <si>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</si>
  <si>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</si>
  <si>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</si>
  <si>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</si>
  <si>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</si>
  <si>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</si>
  <si>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</si>
  <si>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</si>
  <si>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</si>
  <si>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</si>
  <si>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</si>
  <si>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</si>
  <si>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</si>
  <si>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</si>
  <si>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</si>
  <si>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</si>
  <si>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</si>
  <si>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</si>
  <si>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</si>
  <si>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</si>
  <si>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</si>
  <si>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</si>
  <si>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</si>
  <si>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</si>
  <si>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</si>
  <si>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</si>
  <si>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</si>
  <si>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</si>
  <si>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</si>
  <si>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</si>
  <si>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</si>
  <si>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</si>
  <si>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</si>
  <si>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</si>
  <si>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</si>
  <si>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</si>
  <si>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</si>
  <si>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</si>
  <si>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</si>
  <si>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</si>
  <si>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</si>
  <si>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</si>
  <si>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</si>
  <si>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</si>
  <si>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</si>
  <si>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</si>
  <si>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</si>
  <si>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</si>
  <si>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</si>
  <si>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</si>
  <si>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</si>
  <si>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</si>
  <si>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</si>
  <si>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</si>
  <si>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</si>
  <si>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</si>
  <si>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</si>
  <si>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</si>
  <si>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</si>
  <si>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</si>
  <si>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</si>
  <si>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</si>
  <si>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</si>
  <si>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</si>
  <si>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</si>
  <si>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</si>
  <si>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</si>
  <si>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</si>
  <si>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</si>
  <si>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</si>
  <si>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</si>
  <si>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</si>
  <si>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</si>
  <si>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</si>
  <si>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</si>
  <si>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</si>
  <si>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</si>
  <si>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</si>
  <si>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</si>
  <si>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</si>
  <si>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</si>
  <si>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</si>
  <si>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</si>
  <si>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</si>
  <si>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</si>
  <si>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</si>
  <si>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</si>
  <si>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</si>
  <si>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</si>
  <si>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</si>
  <si>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</si>
  <si>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</si>
  <si>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</si>
  <si>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</si>
  <si>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</si>
  <si>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</si>
  <si>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</si>
  <si>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</si>
  <si>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</si>
  <si>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</si>
  <si>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</si>
  <si>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</si>
  <si>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</si>
  <si>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</si>
  <si>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</si>
  <si>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</si>
  <si>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</si>
  <si>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</si>
  <si>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</si>
  <si>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</si>
  <si>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</si>
  <si>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</si>
  <si>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</si>
  <si>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</si>
  <si>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</si>
  <si>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</si>
  <si>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</si>
  <si>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</si>
  <si>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</si>
  <si>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</si>
  <si>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</si>
  <si>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</si>
  <si>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</si>
  <si>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</si>
  <si>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</si>
  <si>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</si>
  <si>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</si>
  <si>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</si>
  <si>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</si>
  <si>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</si>
  <si>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</si>
  <si>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</si>
  <si>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</si>
  <si>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</si>
  <si>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</si>
  <si>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</si>
  <si>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</si>
  <si>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</si>
  <si>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</si>
  <si>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</si>
  <si>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</si>
  <si>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</si>
  <si>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</si>
  <si>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</si>
  <si>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</si>
  <si>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</si>
  <si>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</si>
  <si>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</si>
  <si>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</si>
  <si>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</si>
  <si>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</si>
  <si>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</si>
  <si>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</si>
  <si>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</si>
  <si>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</si>
  <si>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</si>
  <si>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</si>
  <si>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</si>
  <si>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</si>
  <si>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</si>
  <si>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</si>
  <si>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</si>
  <si>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</si>
  <si>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</si>
  <si>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</si>
  <si>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</si>
  <si>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</si>
  <si>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</si>
  <si>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</si>
  <si>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</si>
  <si>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</si>
  <si>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</si>
  <si>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</si>
  <si>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</si>
  <si>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</si>
  <si>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</si>
  <si>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</si>
  <si>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</si>
  <si>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</si>
  <si>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</si>
  <si>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</si>
  <si>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</si>
  <si>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</si>
  <si>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</si>
  <si>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</si>
  <si>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</si>
  <si>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</si>
  <si>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</si>
  <si>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</si>
  <si>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</si>
  <si>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</si>
  <si>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</si>
  <si>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</si>
  <si>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</si>
  <si>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</si>
  <si>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</si>
  <si>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</si>
  <si>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</si>
  <si>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</si>
  <si>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</si>
  <si>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</si>
  <si>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</si>
  <si>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</si>
  <si>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</si>
  <si>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</si>
  <si>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</si>
  <si>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</si>
  <si>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</si>
  <si>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</si>
  <si>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</si>
  <si>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</si>
  <si>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</si>
  <si>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</si>
  <si>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</si>
  <si>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</si>
  <si>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</si>
  <si>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</si>
  <si>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</si>
  <si>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</si>
  <si>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</si>
  <si>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</si>
  <si>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</si>
  <si>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</si>
  <si>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</si>
  <si>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</si>
  <si>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</si>
  <si>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</si>
  <si>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</si>
  <si>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</si>
  <si>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</si>
  <si>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</si>
  <si>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</si>
  <si>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</si>
  <si>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</si>
  <si>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</si>
  <si>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</si>
  <si>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</si>
  <si>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</si>
  <si>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</si>
  <si>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</si>
  <si>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</si>
  <si>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</si>
  <si>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</si>
  <si>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</si>
  <si>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</si>
  <si>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</si>
  <si>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</si>
  <si>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</si>
  <si>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</si>
  <si>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</si>
  <si>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</si>
  <si>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</si>
  <si>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</si>
  <si>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</si>
  <si>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</si>
  <si>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</si>
  <si>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</si>
  <si>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</si>
  <si>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</si>
  <si>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</si>
  <si>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</si>
  <si>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</si>
  <si>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</si>
  <si>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</si>
  <si>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</si>
  <si>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</si>
  <si>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</si>
  <si>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</si>
  <si>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</si>
  <si>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</si>
  <si>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</si>
  <si>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</si>
  <si>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</si>
  <si>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</si>
  <si>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</si>
  <si>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</si>
  <si>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</si>
  <si>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</si>
  <si>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</si>
  <si>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</si>
  <si>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</si>
  <si>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</si>
  <si>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</si>
  <si>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</si>
  <si>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</si>
  <si>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</si>
  <si>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</si>
  <si>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</si>
  <si>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</si>
  <si>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</si>
  <si>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</si>
  <si>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</si>
  <si>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</si>
  <si>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</si>
  <si>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</si>
  <si>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</si>
  <si>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</si>
  <si>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</si>
  <si>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</si>
  <si>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</si>
  <si>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</si>
  <si>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</si>
  <si>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</si>
  <si>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</si>
  <si>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</si>
  <si>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</si>
  <si>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</si>
  <si>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</si>
  <si>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</si>
  <si>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</si>
  <si>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</si>
  <si>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</si>
  <si>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</si>
  <si>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</si>
  <si>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</si>
  <si>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</si>
  <si>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</si>
  <si>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</si>
  <si>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</si>
  <si>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</si>
  <si>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</si>
  <si>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</si>
  <si>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</si>
  <si>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</si>
  <si>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</si>
  <si>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</si>
  <si>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</si>
  <si>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</si>
  <si>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</si>
  <si>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</si>
  <si>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</si>
  <si>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</si>
  <si>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</si>
  <si>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</si>
  <si>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</si>
  <si>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</si>
  <si>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</si>
  <si>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</si>
  <si>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</si>
  <si>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</si>
  <si>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</si>
  <si>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</si>
  <si>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</si>
  <si>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</si>
  <si>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</si>
  <si>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</si>
  <si>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</si>
  <si>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</si>
  <si>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</si>
  <si>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</si>
  <si>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</si>
  <si>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</si>
  <si>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</si>
  <si>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</si>
  <si>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</si>
  <si>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</si>
  <si>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</si>
  <si>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</si>
  <si>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</si>
  <si>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</si>
  <si>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</si>
  <si>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</si>
  <si>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</si>
  <si>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</si>
  <si>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</si>
  <si>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</si>
  <si>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</si>
  <si>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</si>
  <si>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</si>
  <si>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</si>
  <si>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</si>
  <si>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</si>
  <si>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</si>
  <si>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</si>
  <si>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</si>
  <si>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</si>
  <si>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</si>
  <si>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</si>
  <si>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</si>
  <si>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</si>
  <si>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</si>
  <si>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</si>
  <si>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</si>
  <si>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</si>
  <si>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</si>
  <si>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</si>
  <si>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</si>
  <si>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</si>
  <si>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</si>
  <si>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</si>
  <si>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</si>
  <si>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</si>
  <si>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</si>
  <si>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</si>
  <si>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</si>
  <si>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</si>
  <si>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</si>
  <si>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</si>
  <si>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</si>
  <si>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</si>
  <si>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</si>
  <si>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</si>
  <si>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</si>
  <si>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</si>
  <si>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</si>
  <si>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</si>
  <si>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</si>
  <si>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</si>
  <si>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</si>
  <si>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</si>
  <si>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</si>
  <si>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</si>
  <si>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</si>
  <si>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</si>
  <si>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</si>
  <si>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</si>
  <si>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</si>
  <si>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</si>
  <si>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</si>
  <si>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</si>
  <si>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</si>
  <si>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</si>
  <si>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</si>
  <si>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</si>
  <si>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</si>
  <si>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</si>
  <si>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</si>
  <si>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</si>
  <si>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</si>
  <si>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</si>
  <si>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</si>
  <si>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</si>
  <si>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</si>
  <si>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</si>
  <si>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</si>
  <si>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</si>
  <si>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</si>
  <si>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</si>
  <si>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</si>
  <si>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</si>
  <si>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</si>
  <si>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</si>
  <si>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</si>
  <si>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</si>
  <si>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</si>
  <si>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</si>
  <si>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</si>
  <si>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</si>
  <si>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</si>
  <si>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</si>
  <si>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</si>
  <si>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</si>
  <si>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</si>
  <si>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</si>
  <si>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</si>
  <si>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</si>
  <si>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</si>
  <si>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</si>
  <si>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</si>
  <si>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</si>
  <si>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</si>
  <si>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</si>
  <si>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</si>
  <si>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</si>
  <si>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</si>
  <si>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</si>
  <si>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</si>
  <si>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</si>
  <si>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</si>
  <si>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</si>
  <si>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</si>
  <si>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</si>
  <si>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</si>
  <si>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</si>
  <si>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</si>
  <si>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</si>
  <si>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</si>
  <si>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</si>
  <si>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</si>
  <si>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</si>
  <si>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</si>
  <si>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</si>
  <si>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</si>
  <si>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</si>
  <si>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</si>
  <si>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</si>
  <si>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</si>
  <si>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</si>
  <si>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</si>
  <si>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</si>
  <si>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</si>
  <si>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</si>
  <si>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</si>
  <si>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</si>
  <si>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</si>
  <si>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</si>
  <si>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</si>
  <si>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</si>
  <si>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</si>
  <si>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</si>
  <si>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</si>
  <si>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</si>
  <si>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</si>
  <si>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</si>
  <si>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</si>
  <si>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</si>
  <si>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</si>
  <si>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</si>
  <si>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</si>
  <si>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</si>
  <si>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</si>
  <si>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</si>
  <si>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</si>
  <si>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</si>
  <si>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</si>
  <si>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</si>
  <si>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</si>
  <si>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</si>
  <si>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</si>
  <si>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</si>
  <si>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</si>
  <si>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</si>
  <si>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</si>
  <si>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</si>
  <si>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</si>
  <si>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</si>
  <si>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</si>
  <si>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</si>
  <si>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</si>
  <si>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</si>
  <si>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</si>
  <si>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</si>
  <si>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</si>
  <si>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</si>
  <si>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</si>
  <si>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</si>
  <si>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</si>
  <si>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</si>
  <si>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</si>
  <si>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</si>
  <si>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</si>
  <si>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</si>
  <si>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</si>
  <si>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</si>
  <si>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</si>
  <si>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</si>
  <si>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</si>
  <si>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</si>
  <si>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</si>
  <si>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</si>
  <si>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</si>
  <si>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</si>
  <si>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</si>
  <si>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</si>
  <si>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</si>
  <si>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</si>
  <si>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</si>
  <si>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</si>
  <si>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</si>
  <si>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</si>
  <si>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</si>
  <si>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</si>
  <si>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</si>
  <si>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</si>
  <si>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</si>
  <si>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</si>
  <si>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</si>
  <si>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</si>
  <si>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</si>
  <si>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</si>
  <si>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</si>
  <si>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</si>
  <si>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</si>
  <si>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</si>
  <si>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</si>
  <si>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</si>
  <si>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</si>
  <si>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</si>
  <si>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</si>
  <si>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</si>
  <si>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</si>
  <si>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</si>
  <si>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</si>
  <si>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</si>
  <si>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</si>
  <si>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</si>
  <si>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</si>
  <si>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</si>
  <si>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</si>
  <si>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</si>
  <si>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</si>
  <si>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</si>
  <si>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</si>
  <si>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</si>
  <si>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</si>
  <si>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</si>
  <si>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</si>
  <si>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</si>
  <si>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</si>
  <si>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</si>
  <si>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</si>
  <si>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</si>
  <si>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</si>
  <si>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</si>
  <si>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</si>
  <si>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</si>
  <si>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</si>
  <si>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</si>
  <si>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</si>
  <si>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</si>
  <si>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</si>
  <si>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</si>
  <si>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</si>
  <si>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</si>
  <si>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</si>
  <si>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</si>
  <si>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</si>
  <si>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</si>
  <si>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</si>
  <si>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</si>
  <si>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</si>
  <si>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</si>
  <si>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</si>
  <si>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</si>
  <si>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</si>
  <si>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</si>
  <si>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</si>
  <si>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</si>
  <si>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</si>
  <si>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</si>
  <si>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</si>
  <si>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</si>
  <si>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</si>
  <si>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</si>
  <si>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</si>
  <si>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</si>
  <si>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</si>
  <si>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</si>
  <si>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</si>
  <si>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</si>
  <si>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</si>
  <si>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</si>
  <si>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</si>
  <si>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</si>
  <si>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</si>
  <si>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</si>
  <si>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</si>
  <si>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</si>
  <si>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</si>
  <si>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</si>
  <si>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</si>
  <si>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</si>
  <si>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</si>
  <si>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</si>
  <si>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</si>
  <si>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</si>
  <si>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</si>
  <si>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</si>
  <si>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</si>
  <si>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</si>
  <si>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</si>
  <si>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</si>
  <si>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</si>
  <si>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</si>
  <si>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</si>
  <si>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</si>
  <si>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</si>
  <si>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</si>
  <si>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</si>
  <si>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</si>
  <si>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</si>
  <si>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</si>
  <si>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</si>
  <si>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</si>
  <si>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</si>
  <si>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</si>
  <si>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</si>
  <si>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</si>
  <si>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</si>
  <si>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</si>
  <si>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</si>
  <si>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</si>
  <si>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</si>
  <si>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</si>
  <si>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</si>
  <si>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</si>
  <si>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</si>
  <si>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</si>
  <si>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</si>
  <si>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</si>
  <si>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</si>
  <si>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</si>
  <si>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</si>
  <si>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</si>
  <si>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</si>
  <si>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</si>
  <si>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</si>
  <si>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</si>
  <si>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</si>
  <si>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</si>
  <si>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</si>
  <si>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</si>
  <si>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</si>
  <si>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</si>
  <si>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</si>
  <si>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</si>
  <si>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</si>
  <si>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</si>
  <si>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</si>
  <si>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</si>
  <si>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</si>
  <si>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</si>
  <si>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</si>
  <si>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</si>
  <si>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</si>
  <si>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</si>
  <si>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</si>
  <si>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</si>
  <si>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</si>
  <si>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</si>
  <si>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</si>
  <si>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</si>
  <si>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</si>
  <si>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</si>
  <si>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</si>
  <si>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</si>
  <si>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</si>
  <si>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</si>
  <si>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</si>
  <si>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</si>
  <si>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</si>
  <si>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</si>
  <si>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</si>
  <si>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</si>
  <si>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</si>
  <si>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</si>
  <si>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</si>
  <si>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</si>
  <si>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</si>
  <si>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</si>
  <si>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</si>
  <si>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</si>
  <si>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</si>
  <si>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</si>
  <si>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</si>
  <si>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</si>
  <si>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</si>
  <si>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</si>
  <si>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</si>
  <si>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</si>
  <si>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</si>
  <si>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</si>
  <si>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</si>
  <si>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</si>
  <si>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</si>
  <si>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</si>
  <si>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</si>
  <si>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</si>
  <si>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</si>
  <si>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</si>
  <si>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</si>
  <si>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</si>
  <si>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</si>
  <si>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</si>
  <si>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</si>
  <si>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</si>
  <si>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</si>
  <si>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</si>
  <si>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</si>
  <si>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</si>
  <si>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</si>
  <si>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</si>
  <si>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</si>
  <si>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</si>
  <si>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</si>
  <si>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</si>
  <si>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</si>
  <si>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</si>
  <si>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</si>
  <si>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</si>
  <si>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</si>
  <si>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</si>
  <si>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</si>
  <si>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</si>
  <si>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</si>
  <si>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</si>
  <si>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</si>
  <si>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</si>
  <si>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</si>
  <si>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</si>
  <si>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</si>
  <si>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</si>
  <si>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</si>
  <si>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</si>
  <si>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</si>
  <si>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</si>
  <si>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</si>
  <si>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</si>
  <si>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</si>
  <si>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</si>
  <si>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</si>
  <si>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</si>
  <si>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</si>
  <si>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</si>
  <si>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</si>
  <si>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</si>
  <si>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</si>
  <si>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</si>
  <si>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</si>
  <si>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</si>
  <si>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</si>
  <si>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</si>
  <si>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</si>
  <si>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</si>
  <si>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</si>
  <si>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</si>
  <si>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</si>
  <si>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</si>
  <si>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</si>
  <si>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</si>
  <si>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</si>
  <si>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</si>
  <si>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</si>
  <si>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</si>
  <si>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</si>
  <si>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</si>
  <si>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</si>
  <si>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</si>
  <si>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</si>
  <si>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</si>
  <si>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</si>
  <si>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</si>
  <si>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</si>
  <si>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</si>
  <si>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</si>
  <si>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</si>
  <si>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</si>
  <si>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</si>
  <si>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</si>
  <si>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</si>
  <si>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</si>
  <si>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</si>
  <si>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</si>
  <si>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</si>
  <si>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</si>
  <si>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</si>
  <si>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</si>
  <si>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</si>
  <si>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</si>
  <si>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</si>
  <si>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</si>
  <si>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</si>
  <si>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</si>
  <si>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</si>
  <si>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</si>
  <si>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</si>
  <si>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</si>
  <si>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</si>
  <si>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</si>
  <si>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</si>
  <si>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</si>
  <si>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</si>
  <si>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</si>
  <si>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</si>
  <si>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</si>
  <si>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</si>
  <si>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</si>
  <si>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</si>
  <si>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</si>
  <si>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</si>
  <si>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</si>
  <si>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</si>
  <si>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</si>
  <si>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</si>
  <si>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</si>
  <si>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</si>
  <si>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</si>
  <si>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</si>
  <si>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</si>
  <si>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</si>
  <si>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</si>
  <si>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</si>
  <si>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</si>
  <si>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</si>
  <si>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</si>
  <si>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</si>
  <si>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</si>
  <si>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</si>
  <si>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</si>
  <si>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</si>
  <si>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</si>
  <si>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</si>
  <si>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</si>
  <si>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</si>
  <si>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</si>
  <si>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</si>
  <si>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</si>
  <si>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</si>
  <si>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</si>
  <si>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</si>
  <si>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</si>
  <si>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</si>
  <si>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</si>
  <si>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</si>
  <si>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</si>
  <si>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</si>
  <si>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</si>
  <si>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</si>
  <si>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</si>
  <si>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</si>
  <si>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</si>
  <si>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</si>
  <si>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</si>
  <si>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</si>
  <si>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</si>
  <si>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</si>
  <si>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</si>
  <si>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</si>
  <si>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</si>
  <si>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</si>
  <si>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</si>
  <si>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</si>
  <si>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</si>
  <si>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</si>
  <si>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</si>
  <si>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</si>
  <si>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</si>
  <si>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</si>
  <si>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</si>
  <si>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</si>
  <si>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</si>
  <si>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</si>
  <si>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</si>
  <si>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</si>
  <si>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</si>
  <si>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</si>
  <si>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</si>
  <si>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</si>
  <si>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</si>
  <si>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</si>
  <si>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</si>
  <si>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</si>
  <si>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</si>
  <si>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</si>
  <si>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</si>
  <si>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</si>
  <si>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</si>
  <si>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</si>
  <si>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</si>
  <si>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</si>
  <si>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</si>
  <si>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</si>
  <si>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</si>
  <si>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</si>
  <si>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</si>
  <si>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</si>
  <si>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</si>
  <si>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</si>
  <si>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</si>
  <si>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</si>
  <si>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</si>
  <si>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</si>
  <si>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</si>
  <si>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</si>
  <si>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</si>
  <si>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</si>
  <si>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</si>
  <si>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</si>
  <si>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</si>
  <si>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</si>
  <si>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</si>
  <si>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</si>
  <si>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</si>
  <si>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</si>
  <si>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</si>
  <si>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</si>
  <si>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</si>
  <si>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</si>
  <si>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</si>
  <si>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</si>
  <si>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</si>
  <si>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</si>
  <si>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</si>
  <si>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</si>
  <si>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</si>
  <si>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</si>
  <si>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</si>
  <si>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</si>
  <si>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</si>
  <si>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</si>
  <si>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</si>
  <si>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</si>
  <si>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</si>
  <si>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</si>
  <si>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</si>
  <si>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</si>
  <si>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</si>
  <si>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</si>
  <si>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</si>
  <si>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</si>
  <si>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</si>
  <si>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</si>
  <si>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</si>
  <si>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</si>
  <si>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</si>
  <si>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</si>
  <si>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</si>
  <si>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</si>
  <si>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</si>
  <si>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</si>
  <si>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</si>
  <si>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</si>
  <si>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</si>
  <si>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</si>
  <si>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</si>
  <si>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</si>
  <si>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</si>
  <si>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</si>
  <si>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</si>
  <si>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</si>
  <si>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</si>
  <si>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</si>
  <si>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</si>
  <si>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</si>
  <si>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</si>
  <si>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</si>
  <si>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</si>
  <si>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</si>
  <si>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</si>
  <si>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</si>
  <si>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</si>
  <si>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</si>
  <si>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</si>
  <si>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</si>
  <si>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</si>
  <si>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</si>
  <si>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</si>
  <si>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</si>
  <si>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</si>
  <si>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</si>
  <si>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</si>
  <si>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</si>
  <si>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</si>
  <si>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</si>
  <si>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</si>
  <si>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</si>
  <si>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</si>
  <si>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</si>
  <si>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</si>
  <si>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</si>
  <si>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</si>
  <si>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</si>
  <si>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</si>
  <si>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</si>
  <si>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</si>
  <si>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</si>
  <si>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</si>
  <si>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</si>
  <si>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</si>
  <si>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</si>
  <si>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</si>
  <si>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</si>
  <si>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</si>
  <si>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</si>
  <si>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</si>
  <si>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</si>
  <si>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</si>
  <si>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</si>
  <si>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</si>
  <si>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</si>
  <si>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</si>
  <si>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</si>
  <si>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</si>
  <si>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</si>
  <si>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</si>
  <si>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</si>
  <si>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</si>
  <si>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</si>
  <si>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</si>
  <si>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</si>
  <si>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</si>
  <si>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</si>
  <si>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</si>
  <si>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</si>
  <si>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</si>
  <si>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</si>
  <si>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</si>
  <si>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</si>
  <si>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</si>
  <si>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</si>
  <si>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</si>
  <si>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</si>
  <si>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</si>
  <si>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</si>
  <si>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</si>
  <si>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</si>
  <si>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</si>
  <si>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</si>
  <si>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</si>
  <si>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</si>
  <si>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</si>
  <si>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</si>
  <si>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</si>
  <si>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</si>
  <si>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</si>
  <si>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</si>
  <si>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</si>
  <si>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</si>
  <si>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</si>
  <si>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</si>
  <si>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</si>
  <si>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</si>
  <si>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</si>
  <si>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</si>
  <si>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</si>
  <si>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</si>
  <si>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</si>
  <si>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</si>
  <si>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</si>
  <si>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</si>
  <si>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</si>
  <si>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</si>
  <si>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</si>
  <si>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</si>
  <si>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</si>
  <si>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</si>
  <si>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</si>
  <si>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</si>
  <si>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</si>
  <si>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</si>
  <si>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</si>
  <si>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</si>
  <si>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</si>
  <si>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</si>
  <si>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</si>
  <si>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</si>
  <si>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</si>
  <si>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</si>
  <si>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</si>
  <si>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</si>
  <si>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</si>
  <si>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</si>
  <si>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</si>
  <si>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</si>
  <si>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</si>
  <si>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</si>
  <si>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</si>
  <si>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</si>
  <si>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</si>
  <si>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</si>
  <si>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</si>
  <si>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</si>
  <si>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</si>
  <si>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</si>
  <si>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</si>
  <si>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</si>
  <si>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</si>
  <si>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</si>
  <si>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</si>
  <si>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</si>
  <si>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</si>
  <si>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</si>
  <si>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</si>
  <si>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</si>
  <si>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</si>
  <si>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</si>
  <si>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</si>
  <si>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</si>
  <si>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</si>
  <si>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</si>
  <si>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</si>
  <si>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</si>
  <si>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</si>
  <si>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</si>
  <si>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</si>
  <si>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</si>
  <si>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</si>
  <si>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</si>
  <si>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</si>
  <si>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</si>
  <si>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</si>
  <si>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</si>
  <si>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</si>
  <si>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</si>
  <si>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</si>
  <si>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</si>
  <si>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</si>
  <si>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</si>
  <si>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</si>
  <si>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</si>
  <si>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</si>
  <si>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</si>
  <si>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</si>
  <si>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</si>
  <si>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</si>
  <si>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</si>
  <si>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</si>
  <si>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</si>
  <si>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</si>
  <si>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</si>
  <si>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</si>
  <si>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</si>
  <si>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</si>
  <si>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</si>
  <si>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</si>
  <si>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</si>
  <si>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</si>
  <si>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</si>
  <si>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</si>
  <si>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</si>
  <si>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</si>
  <si>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</si>
  <si>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</si>
  <si>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</si>
  <si>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</si>
  <si>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</si>
  <si>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</si>
  <si>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</si>
  <si>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</si>
  <si>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</si>
  <si>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</si>
  <si>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</si>
  <si>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</si>
  <si>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</si>
  <si>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</si>
  <si>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</si>
  <si>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</si>
  <si>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</si>
  <si>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</si>
  <si>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</si>
  <si>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</si>
  <si>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</si>
  <si>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</si>
  <si>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</si>
  <si>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</si>
  <si>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</si>
  <si>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</si>
  <si>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</si>
  <si>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</si>
  <si>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</si>
  <si>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</si>
  <si>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</si>
  <si>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</si>
  <si>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</si>
  <si>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</si>
  <si>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</si>
  <si>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</si>
  <si>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</si>
  <si>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</si>
  <si>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</si>
  <si>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</si>
  <si>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</si>
  <si>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</si>
  <si>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</si>
  <si>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</si>
  <si>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</si>
  <si>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</si>
  <si>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</si>
  <si>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</si>
  <si>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</si>
  <si>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</si>
  <si>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</si>
  <si>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</si>
  <si>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</si>
  <si>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</si>
  <si>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</si>
  <si>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</si>
  <si>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</si>
  <si>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</si>
  <si>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</si>
  <si>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</si>
  <si>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</si>
  <si>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</si>
  <si>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</si>
  <si>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</si>
  <si>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</si>
  <si>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</si>
  <si>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</si>
  <si>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</si>
  <si>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</si>
  <si>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</si>
  <si>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</si>
  <si>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</si>
  <si>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</si>
  <si>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</si>
  <si>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</si>
  <si>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</si>
  <si>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</si>
  <si>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</si>
  <si>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</si>
  <si>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</si>
  <si>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</si>
  <si>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</si>
  <si>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</si>
  <si>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</si>
  <si>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</si>
  <si>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</si>
  <si>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</si>
  <si>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</si>
  <si>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</si>
  <si>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</si>
  <si>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</si>
  <si>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</si>
  <si>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</si>
  <si>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</si>
  <si>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</si>
  <si>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</si>
  <si>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</si>
  <si>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</si>
  <si>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</si>
  <si>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</si>
  <si>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</si>
  <si>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</si>
  <si>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</si>
  <si>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</si>
  <si>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</si>
  <si>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</si>
  <si>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</si>
  <si>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</si>
  <si>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</si>
  <si>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</si>
  <si>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</si>
  <si>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</si>
  <si>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</si>
  <si>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</si>
  <si>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</si>
  <si>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</si>
  <si>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</si>
  <si>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</si>
  <si>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</si>
  <si>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</si>
  <si>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</si>
  <si>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</si>
  <si>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</si>
  <si>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</si>
  <si>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</si>
  <si>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</si>
  <si>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</si>
  <si>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</si>
  <si>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</si>
  <si>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</si>
  <si>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</si>
  <si>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</si>
  <si>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</si>
  <si>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</si>
  <si>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</si>
  <si>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</si>
  <si>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</si>
  <si>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</si>
  <si>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</si>
  <si>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</si>
  <si>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</si>
  <si>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</si>
  <si>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</si>
  <si>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</si>
  <si>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</si>
  <si>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</si>
  <si>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</si>
  <si>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</si>
  <si>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</si>
  <si>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</si>
  <si>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</si>
  <si>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</si>
  <si>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</si>
  <si>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</si>
  <si>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</si>
  <si>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</si>
  <si>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</si>
  <si>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</si>
  <si>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</si>
  <si>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</si>
  <si>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</si>
  <si>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</si>
  <si>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</si>
  <si>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</si>
  <si>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</si>
  <si>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</si>
  <si>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</si>
  <si>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</si>
  <si>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</si>
  <si>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</si>
  <si>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</si>
  <si>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</si>
  <si>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</si>
  <si>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</si>
  <si>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</si>
  <si>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</si>
  <si>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</si>
  <si>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</si>
  <si>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</si>
  <si>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</si>
  <si>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</si>
  <si>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</si>
  <si>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</si>
  <si>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</si>
  <si>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</si>
  <si>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</si>
  <si>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</si>
  <si>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</si>
  <si>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</si>
  <si>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</si>
  <si>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</si>
  <si>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</si>
  <si>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</si>
  <si>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</si>
  <si>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</si>
  <si>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</si>
  <si>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</si>
  <si>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</si>
  <si>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</si>
  <si>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</si>
  <si>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</si>
  <si>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</si>
  <si>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</si>
  <si>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</si>
  <si>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</si>
  <si>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</si>
  <si>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</si>
  <si>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</si>
  <si>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</si>
  <si>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</si>
  <si>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</si>
  <si>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</si>
  <si>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</si>
  <si>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</si>
  <si>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</si>
  <si>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</si>
  <si>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</si>
  <si>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</si>
  <si>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</si>
  <si>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</si>
  <si>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</si>
  <si>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</si>
  <si>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</si>
  <si>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</si>
  <si>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</si>
  <si>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</si>
  <si>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</si>
  <si>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</si>
  <si>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</si>
  <si>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</si>
  <si>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</si>
  <si>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</si>
  <si>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</si>
  <si>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</si>
  <si>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</si>
  <si>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</si>
  <si>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</si>
  <si>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</si>
  <si>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</si>
  <si>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</si>
  <si>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</si>
  <si>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</si>
  <si>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</si>
  <si>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</si>
  <si>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</si>
  <si>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</si>
  <si>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</si>
  <si>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</si>
  <si>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</si>
  <si>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</si>
  <si>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</si>
  <si>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</si>
  <si>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</si>
  <si>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</si>
  <si>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</si>
  <si>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</si>
  <si>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</si>
  <si>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</si>
  <si>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</si>
  <si>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</si>
  <si>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</si>
  <si>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</si>
  <si>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</si>
  <si>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</si>
  <si>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</si>
  <si>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</si>
  <si>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</si>
  <si>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</si>
  <si>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</si>
  <si>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</si>
  <si>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</si>
  <si>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</si>
  <si>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</si>
  <si>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</si>
  <si>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</si>
  <si>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</si>
  <si>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</si>
  <si>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</si>
  <si>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</si>
  <si>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</si>
  <si>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</si>
  <si>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</si>
  <si>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</si>
  <si>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</si>
  <si>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</si>
  <si>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</si>
  <si>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</si>
  <si>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</si>
  <si>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</si>
  <si>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</si>
  <si>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</si>
  <si>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</si>
  <si>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</si>
  <si>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</si>
  <si>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</si>
  <si>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</si>
  <si>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</si>
  <si>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</si>
  <si>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</si>
  <si>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</si>
  <si>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</si>
  <si>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</si>
  <si>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</si>
  <si>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</si>
  <si>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</si>
  <si>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</si>
  <si>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</si>
  <si>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</si>
  <si>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</si>
  <si>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</si>
  <si>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</si>
  <si>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</si>
  <si>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</si>
  <si>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</si>
  <si>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</si>
  <si>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</si>
  <si>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</si>
  <si>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</si>
  <si>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</si>
  <si>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</si>
  <si>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</si>
  <si>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</si>
  <si>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</si>
  <si>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</si>
  <si>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</si>
  <si>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</si>
  <si>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</si>
  <si>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</si>
  <si>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</si>
  <si>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</si>
  <si>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</si>
  <si>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</si>
  <si>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</si>
  <si>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</si>
  <si>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</si>
  <si>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</si>
  <si>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</si>
  <si>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</si>
  <si>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</si>
  <si>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</si>
  <si>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</si>
  <si>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</si>
  <si>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</si>
  <si>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</si>
  <si>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</si>
  <si>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</si>
  <si>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</si>
  <si>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</si>
  <si>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</si>
  <si>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</si>
  <si>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</si>
  <si>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</si>
  <si>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</si>
  <si>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</si>
  <si>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</si>
  <si>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</si>
  <si>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</si>
  <si>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</si>
  <si>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</si>
  <si>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</si>
  <si>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</si>
  <si>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</si>
  <si>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</si>
  <si>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</si>
  <si>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</si>
  <si>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</si>
  <si>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</si>
  <si>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</si>
  <si>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</si>
  <si>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</si>
  <si>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</si>
  <si>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</si>
  <si>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</si>
  <si>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</si>
  <si>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</si>
  <si>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</si>
  <si>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</si>
  <si>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</si>
  <si>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</si>
  <si>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</si>
  <si>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</si>
  <si>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</si>
  <si>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</si>
  <si>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</si>
  <si>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</si>
  <si>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</si>
  <si>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</si>
  <si>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</si>
  <si>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</si>
  <si>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</si>
  <si>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</si>
  <si>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</si>
  <si>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</si>
  <si>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</si>
  <si>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</si>
  <si>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</si>
  <si>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</si>
  <si>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</si>
  <si>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</si>
  <si>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</si>
  <si>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</si>
  <si>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</si>
  <si>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</si>
  <si>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</si>
  <si>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</si>
  <si>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</si>
  <si>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</si>
  <si>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</si>
  <si>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</si>
  <si>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</si>
  <si>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</si>
  <si>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</si>
  <si>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</si>
  <si>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</si>
  <si>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</si>
  <si>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</si>
  <si>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</si>
  <si>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</si>
  <si>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</si>
  <si>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</si>
  <si>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</si>
  <si>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</si>
  <si>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</si>
  <si>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</si>
  <si>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</si>
  <si>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</si>
  <si>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</si>
  <si>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</si>
  <si>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</si>
  <si>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</si>
  <si>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</si>
  <si>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</si>
  <si>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</si>
  <si>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</si>
  <si>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</si>
  <si>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</si>
  <si>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</si>
  <si>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</si>
  <si>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</si>
  <si>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</si>
  <si>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</si>
  <si>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</si>
  <si>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</si>
  <si>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</si>
  <si>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</si>
  <si>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</si>
  <si>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</si>
  <si>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</si>
  <si>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</si>
  <si>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</si>
  <si>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</si>
  <si>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</si>
  <si>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</si>
  <si>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</si>
  <si>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</si>
  <si>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</si>
  <si>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</si>
  <si>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</si>
  <si>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</si>
  <si>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</si>
  <si>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</si>
  <si>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</si>
  <si>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</si>
  <si>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</si>
  <si>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</si>
  <si>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</si>
  <si>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</si>
  <si>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</si>
  <si>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</si>
  <si>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</si>
  <si>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</si>
  <si>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</si>
  <si>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</si>
  <si>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</si>
  <si>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</si>
  <si>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</si>
  <si>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</si>
  <si>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</si>
  <si>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</si>
  <si>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</si>
  <si>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</si>
  <si>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</si>
  <si>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</si>
  <si>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</si>
  <si>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</si>
  <si>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</si>
  <si>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</si>
  <si>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</si>
  <si>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</si>
  <si>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</si>
  <si>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</si>
  <si>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</si>
  <si>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</si>
  <si>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</si>
  <si>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</si>
  <si>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</si>
  <si>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</si>
  <si>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</si>
  <si>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</si>
  <si>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</si>
  <si>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</si>
  <si>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</si>
  <si>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</si>
  <si>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</si>
  <si>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</si>
  <si>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</si>
  <si>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</si>
  <si>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</si>
  <si>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</si>
  <si>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</si>
  <si>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</si>
  <si>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</si>
  <si>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</si>
  <si>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</si>
  <si>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</si>
  <si>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</si>
  <si>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</si>
  <si>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</si>
  <si>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</si>
  <si>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</si>
  <si>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</si>
  <si>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</si>
  <si>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</si>
  <si>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</si>
  <si>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</si>
  <si>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</si>
  <si>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</si>
  <si>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</si>
  <si>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</si>
  <si>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</si>
  <si>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</si>
  <si>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</si>
  <si>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</si>
  <si>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</si>
  <si>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</si>
  <si>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</si>
  <si>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</si>
  <si>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</si>
  <si>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</si>
  <si>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</si>
  <si>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</si>
  <si>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</si>
  <si>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</si>
  <si>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</si>
  <si>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</si>
  <si>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</si>
  <si>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</si>
  <si>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</si>
  <si>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</si>
  <si>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</si>
  <si>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</si>
  <si>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</si>
  <si>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</si>
  <si>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</si>
  <si>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</si>
  <si>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</si>
  <si>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</si>
  <si>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</si>
  <si>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</si>
  <si>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</si>
  <si>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</si>
  <si>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</si>
  <si>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</si>
  <si>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</si>
  <si>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</si>
  <si>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</si>
  <si>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</si>
  <si>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</si>
  <si>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</si>
  <si>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</si>
  <si>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</si>
  <si>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</si>
  <si>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</si>
  <si>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</si>
  <si>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</si>
  <si>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</si>
  <si>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</si>
  <si>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</si>
  <si>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</si>
  <si>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</si>
  <si>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</si>
  <si>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</si>
  <si>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</si>
  <si>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</si>
  <si>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</si>
  <si>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</si>
  <si>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</si>
  <si>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</si>
  <si>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</si>
  <si>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</si>
  <si>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</si>
  <si>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</si>
  <si>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</si>
  <si>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</si>
  <si>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</si>
  <si>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</si>
  <si>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</si>
  <si>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</si>
  <si>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</si>
  <si>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</si>
  <si>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</si>
  <si>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</si>
  <si>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</si>
  <si>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</si>
  <si>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</si>
  <si>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</si>
  <si>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</si>
  <si>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</si>
  <si>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</si>
  <si>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</si>
  <si>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</si>
  <si>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</si>
  <si>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</si>
  <si>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</si>
  <si>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</si>
  <si>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</si>
  <si>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</si>
  <si>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</si>
  <si>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</si>
  <si>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</si>
  <si>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</si>
  <si>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</si>
  <si>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</si>
  <si>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</si>
  <si>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</si>
  <si>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</si>
  <si>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</si>
  <si>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</si>
  <si>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</si>
  <si>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</si>
  <si>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</si>
  <si>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</si>
  <si>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</si>
  <si>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</si>
  <si>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</si>
  <si>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</si>
  <si>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</si>
  <si>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</si>
  <si>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</si>
  <si>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</si>
  <si>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</si>
  <si>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</si>
  <si>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</si>
  <si>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</si>
  <si>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</si>
  <si>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</si>
  <si>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</si>
  <si>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</si>
  <si>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</si>
  <si>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</si>
  <si>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</si>
  <si>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</si>
  <si>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</si>
  <si>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</si>
  <si>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</si>
  <si>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</si>
  <si>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</si>
  <si>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</si>
  <si>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</si>
  <si>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</si>
  <si>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</si>
  <si>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</si>
  <si>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</si>
  <si>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</si>
  <si>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</si>
  <si>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</si>
  <si>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</si>
  <si>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</si>
  <si>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</si>
  <si>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</si>
  <si>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</si>
  <si>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</si>
  <si>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</si>
  <si>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</si>
  <si>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</si>
  <si>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</si>
  <si>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</si>
  <si>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</si>
  <si>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</si>
  <si>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</si>
  <si>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</si>
  <si>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</si>
  <si>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</si>
  <si>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</si>
  <si>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</si>
  <si>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</si>
  <si>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</si>
  <si>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</si>
  <si>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</si>
  <si>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</si>
  <si>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</si>
  <si>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</si>
  <si>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</si>
  <si>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</si>
  <si>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</si>
  <si>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</si>
  <si>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</si>
  <si>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</si>
  <si>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</si>
  <si>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</si>
  <si>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</si>
  <si>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</si>
  <si>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</si>
  <si>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</si>
  <si>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</si>
  <si>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</si>
  <si>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</si>
  <si>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</si>
  <si>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</si>
  <si>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</si>
  <si>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</si>
  <si>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</si>
  <si>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</si>
  <si>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</si>
  <si>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</si>
  <si>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</si>
  <si>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</si>
  <si>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</si>
  <si>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</si>
  <si>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</si>
  <si>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</si>
  <si>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</si>
  <si>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</si>
  <si>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</si>
  <si>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</si>
  <si>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</si>
  <si>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</si>
  <si>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</si>
  <si>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</si>
  <si>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</si>
  <si>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</si>
  <si>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</si>
  <si>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</si>
  <si>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</si>
  <si>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</si>
  <si>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</si>
  <si>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</si>
  <si>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</si>
  <si>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</si>
  <si>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</si>
  <si>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</si>
  <si>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</si>
  <si>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</si>
  <si>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</si>
  <si>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</si>
  <si>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</si>
  <si>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</si>
  <si>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</si>
  <si>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</si>
  <si>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</si>
  <si>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</si>
  <si>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</si>
  <si>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</si>
  <si>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</si>
  <si>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</si>
  <si>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</si>
  <si>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</si>
  <si>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</si>
  <si>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</si>
  <si>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</si>
  <si>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</si>
  <si>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</si>
  <si>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</si>
  <si>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</si>
  <si>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</si>
  <si>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</si>
  <si>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</si>
  <si>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</si>
  <si>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</si>
  <si>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</si>
  <si>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</si>
  <si>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</si>
  <si>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</si>
  <si>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</si>
  <si>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</si>
  <si>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</si>
  <si>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</si>
  <si>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</si>
  <si>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</si>
  <si>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</si>
  <si>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</si>
  <si>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</si>
  <si>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</si>
  <si>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</si>
  <si>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</si>
  <si>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</si>
  <si>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</si>
  <si>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</si>
  <si>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</si>
  <si>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</si>
  <si>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</si>
  <si>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</si>
  <si>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</si>
  <si>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</si>
  <si>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</si>
  <si>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</si>
  <si>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</si>
  <si>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</si>
  <si>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</si>
  <si>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</si>
  <si>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</si>
  <si>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</si>
  <si>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</si>
  <si>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</si>
  <si>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</si>
  <si>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</si>
  <si>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</si>
  <si>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</si>
  <si>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</si>
  <si>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</si>
  <si>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</si>
  <si>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</si>
  <si>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</si>
  <si>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</si>
  <si>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</si>
  <si>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</si>
  <si>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</si>
  <si>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</si>
  <si>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</si>
  <si>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</si>
  <si>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</si>
  <si>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</si>
  <si>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</si>
  <si>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</si>
  <si>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</si>
  <si>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</si>
  <si>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</si>
  <si>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</si>
  <si>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</si>
  <si>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</si>
  <si>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</si>
  <si>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</si>
  <si>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</si>
  <si>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</si>
  <si>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</si>
  <si>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</si>
  <si>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</si>
  <si>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</si>
  <si>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</si>
  <si>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</si>
  <si>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</si>
  <si>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</si>
  <si>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</si>
  <si>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</si>
  <si>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</si>
  <si>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</si>
  <si>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</si>
  <si>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</si>
  <si>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</si>
  <si>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</si>
  <si>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</si>
  <si>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</si>
  <si>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</si>
  <si>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</si>
  <si>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</si>
  <si>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</si>
  <si>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</si>
  <si>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</si>
  <si>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</si>
  <si>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</si>
  <si>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</si>
  <si>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</si>
  <si>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</si>
  <si>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</si>
  <si>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</si>
  <si>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</si>
  <si>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</si>
  <si>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</si>
  <si>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</si>
  <si>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</si>
  <si>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</si>
  <si>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</si>
  <si>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</si>
  <si>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</si>
  <si>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</si>
  <si>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</si>
  <si>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</si>
  <si>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</si>
  <si>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</si>
  <si>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</si>
  <si>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</si>
  <si>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</si>
  <si>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</si>
  <si>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</si>
  <si>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</si>
  <si>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</si>
  <si>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</si>
  <si>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</si>
  <si>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</si>
  <si>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</si>
  <si>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</si>
  <si>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</si>
  <si>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</si>
  <si>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</si>
  <si>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</si>
  <si>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</si>
  <si>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</si>
  <si>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</si>
  <si>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</si>
  <si>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</si>
  <si>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</si>
  <si>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</si>
  <si>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</si>
  <si>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</si>
  <si>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</si>
  <si>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</si>
  <si>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</si>
  <si>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</si>
  <si>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</si>
  <si>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</si>
  <si>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</si>
  <si>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</si>
  <si>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</si>
  <si>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</si>
  <si>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</si>
  <si>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</si>
  <si>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</si>
  <si>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</si>
  <si>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</si>
  <si>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</si>
  <si>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PCM-20251121-00000076</t>
  </si>
  <si>
    <t>ETA 120 min</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</si>
  <si>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</si>
  <si>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</si>
  <si>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</si>
  <si>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</si>
  <si>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</si>
  <si>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</si>
  <si>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</si>
  <si>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</si>
  <si>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</si>
  <si>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</si>
  <si>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</si>
  <si>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</si>
  <si>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</si>
  <si>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</si>
  <si>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</si>
  <si>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</si>
  <si>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</si>
  <si>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</si>
  <si>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</si>
  <si>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PCM-20251121-00000061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</si>
</sst>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319.14029456018761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45982.088720486114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45982.088720486114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45982.088720486114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45982.088720486114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45982.088720486114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45982.088720486114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45982.088720486114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45982.088720486114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45982.088720486114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45982.088720486114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45982.088720486114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45982.088720486114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45982.088720486114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45982.088720486114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45982.088720486114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45982.088720486114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45982.088720486114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45982.088720486114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45982.088720486114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45982.088720486114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45982.088720486114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45982.088720486114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45982.088720486114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45982.088720486114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45982.088720486114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45982.088720486114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45982.088720486114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45982.088720486114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45982.088720486114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45982.088720486114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45982.088720486114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45982.088720486114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45982.088720486114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45982.088720486114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45982.088720486114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45982.088720486114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45982.088720486114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45982.088720486114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45982.088720486114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45982.088720486114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45982.088720486114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45982.088720486114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45982.088720486114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45982.088720486114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45982.088720486114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45982.088720486114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45982.088720486114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45982.088720486114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45982.088720486114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C0E81EF-0676-41B6-90ED-C2D2A3D97A0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157.08888252315228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45982.088720486114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45982.088720486114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45982.088720486114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45982.088720486114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45982.088720486114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45982.088720486114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45982.088720486114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45982.088720486114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45982.088720486114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45982.088720486114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45982.088720486114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45982.088720486114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45982.088720486114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45982.088720486114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45982.088720486114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45982.088720486114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45982.088720486114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45982.088720486114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45982.088720486114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45982.088720486114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45982.088720486114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45982.088720486114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45982.088720486114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45982.088720486114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45982.088720486114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45982.088720486114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45982.088720486114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45982.088720486114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45982.088720486114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45982.088720486114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45982.088720486114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45982.088720486114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45982.088720486114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45982.088720486114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45982.088720486114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45982.088720486114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45982.088720486114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45982.088720486114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45982.088720486114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45982.088720486114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45982.088720486114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45982.088720486114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45982.088720486114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45982.088720486114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45982.088720486114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45982.088720486114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45982.088720486114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45982.088720486114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45982.088720486114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45982.088720486114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45982.088720486114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45982.088720486114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45982.088720486114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45982.088720486114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45982.088720486114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45982.088720486114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45982.088720486114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45982.088720486114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45982.088720486114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45982.088720486114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45982.088720486114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45982.088720486114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45982.088720486114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45982.088720486114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45982.088720486114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45982.088720486114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45982.088720486114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45982.088720486114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45982.088720486114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45982.088720486114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45982.088720486114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45982.088720486114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45982.088720486114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45982.088720486114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45982.088720486114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45982.088720486114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45982.088720486114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45982.088720486114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45982.088720486114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45982.088720486114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45982.088720486114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45982.088720486114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45982.088720486114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45982.088720486114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45982.088720486114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45982.088720486114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45982.088720486114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45982.088720486114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45982.088720486114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45982.088720486114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45982.088720486114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45982.088720486114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45982.088720486114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45982.088720486114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45982.088720486114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45982.088720486114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45982.088720486114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45982.088720486114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45982.088720486114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45982.088720486114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45982.088720486114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45982.088720486114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45982.088720486114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45982.088720486114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45982.088720486114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45982.088720486114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45982.088720486114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45982.088720486114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45982.088720486114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45982.088720486114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45982.088720486114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45982.088720486114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45982.088720486114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45982.088720486114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45982.088720486114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45982.088720486114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45982.088720486114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45982.088720486114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45982.088720486114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45982.088720486114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45982.088720486114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45982.088720486114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45982.088720486114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45982.088720486114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45982.088720486114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45982.088720486114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45982.088720486114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45982.088720486114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45982.088720486114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45982.088720486114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45982.088720486114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45982.088720486114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45982.088720486114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45982.088720486114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45982.088720486114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45982.088720486114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45982.088720486114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45982.088720486114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45982.088720486114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45982.088720486114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45982.088720486114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45982.088720486114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45982.088720486114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45982.088720486114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45982.088720486114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45982.088720486114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45982.088720486114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45982.088720486114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45982.088720486114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45982.088720486114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45982.088720486114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45982.088720486114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45982.088720486114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45982.088720486114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45982.088720486114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45982.088720486114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45982.088720486114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45982.088720486114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45982.088720486114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45982.088720486114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45982.088720486114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45982.088720486114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45982.088720486114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45982.088720486114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tabSelected="1" workbookViewId="0">
      <selection activeCell="J24" sqref="J2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39105</v>
      </c>
      <c r="B2" s="61" t="str">
        <f>IFERROR(VLOOKUP(D2,DB!A:K,11,0),"")</f>
        <v>R3</v>
      </c>
      <c r="C2" s="18">
        <v>3</v>
      </c>
      <c r="D2" s="85" t="s">
        <v>25245</v>
      </c>
      <c r="E2" s="18" t="s">
        <v>39021</v>
      </c>
      <c r="F2" s="22">
        <v>45982.077800925923</v>
      </c>
      <c r="G2" s="21">
        <f t="shared" ref="G2:G62" ca="1" si="0">IFERROR(NOW()-F2,"-")</f>
        <v>1.0919560190814082E-2</v>
      </c>
      <c r="H2" s="22">
        <v>45982.059629629628</v>
      </c>
      <c r="I2" s="19" t="str">
        <f>IFERROR(VLOOKUP(D2,DB!A:F,6,0),"")</f>
        <v>SCECO</v>
      </c>
      <c r="J2" s="18" t="str">
        <f>IFERROR(VLOOKUP(D2,DB!A:G,7,0),"")</f>
        <v>Weak</v>
      </c>
      <c r="K2" s="45" t="s">
        <v>39106</v>
      </c>
      <c r="L2" s="23" t="str">
        <f>IFERROR(VLOOKUP(D2,DB!A:I,9,0),"")</f>
        <v>Latis</v>
      </c>
    </row>
    <row r="3" spans="1:13" ht="15" customHeight="1">
      <c r="A3" s="19"/>
      <c r="B3" s="61" t="str">
        <f>IFERROR(VLOOKUP(D3,DB!A:K,11,0),"")</f>
        <v/>
      </c>
      <c r="C3" s="18"/>
      <c r="D3" s="18"/>
      <c r="E3" s="18"/>
      <c r="F3" s="20"/>
      <c r="G3" s="21">
        <f t="shared" ca="1" si="0"/>
        <v>45982.088720486114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45982.088720486114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45982.088720486114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45982.088720486114</v>
      </c>
      <c r="H6" s="22"/>
      <c r="I6" s="19" t="str">
        <f>IFERROR(VLOOKUP(D6,DB!A:F,6,0),"")</f>
        <v/>
      </c>
      <c r="J6" s="18" t="str">
        <f>IFERROR(VLOOKUP(D6,DB!A:G,7,0),"")</f>
        <v/>
      </c>
      <c r="K6" s="45"/>
      <c r="L6" s="23" t="str">
        <f>IFERROR(VLOOKUP(D6,DB!A:I,9,0),"")</f>
        <v/>
      </c>
    </row>
    <row r="7" spans="1:13" ht="15" customHeight="1">
      <c r="A7" s="19"/>
      <c r="B7" s="61" t="str">
        <f>IFERROR(VLOOKUP(D7,DB!A:K,11,0),"")</f>
        <v/>
      </c>
      <c r="C7" s="18"/>
      <c r="D7" s="18" t="s">
        <v>39107</v>
      </c>
      <c r="E7" s="18"/>
      <c r="F7" s="20"/>
      <c r="G7" s="21">
        <f t="shared" ca="1" si="0"/>
        <v>45982.088720486114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45982.088720486114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45982.088720486114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45982.088720486114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45982.088720486114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45982.088720486114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45982.088720486114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45982.088720486114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45982.088720486114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45982.088720486114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45982.088720486114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45982.088720486114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45982.088720486114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45982.088720486114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45982.088720486114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45982.088720486114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45982.088720486114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45982.088720486114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45982.088720486114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45982.088720486114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45982.088720486114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45982.088720486114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45982.088720486114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45982.088720486114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45982.088720486114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45982.088720486114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45982.088720486114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45982.088720486114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45982.088720486114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45982.088720486114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45982.088720486114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45982.088720486114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45982.088720486114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45982.088720486114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45982.088720486114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45982.088720486114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45982.088720486114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45982.088720486114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45982.088720486114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45982.088720486114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45982.088720486114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45982.088720486114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45982.088720486114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45982.088720486114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45982.088720486114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45982.088720486114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45982.088720486114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45982.088720486114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45982.088720486114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45982.088720486114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45982.088720486114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45982.088720486114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45982.088720486114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45982.088720486114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45982.088720486114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45982.088720486114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45982.088720486114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45982.088720486114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45982.088720486114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45982.088720486114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45982.088720486114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45982.088720486114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45982.088720486114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45982.088720486114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45982.088720486114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45982.088720486114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45982.088720486114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45982.088720486114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45982.088720486114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45982.088720486114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45982.088720486114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45982.088720486114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45982.088720486114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45982.088720486114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45982.088720486114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45982.088720486114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45982.088720486114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45982.088720486114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45982.088720486114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45982.088720486114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45982.088720486114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45982.088720486114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45982.088720486114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45982.088720486114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45982.088720486114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45982.088720486114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45982.088720486114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45982.088720486114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45982.088720486114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45982.088720486114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45982.088720486114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45982.088720486114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45982.088720486114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45982.088720486114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45982.088720486114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45982.088720486114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45982.088720486114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45982.088720486114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45982.088720486114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45982.088720486114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45982.088720486114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45982.088720486114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45982.088720486114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45982.088720486114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45982.088720486114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45982.088720486114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45982.088720486114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45982.088720486114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45982.088720486114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45982.088720486114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45982.088720486114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45982.088720486114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45982.088720486114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45982.088720486114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45982.088720486114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45982.088720486114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45982.088720486114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45982.088720486114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45982.088720486114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45982.088720486114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45982.088720486114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45982.088720486114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45982.088720486114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45982.088720486114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45982.088720486114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45982.088720486114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45982.088720486114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45982.088720486114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45982.088720486114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45982.088720486114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45982.088720486114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45982.088720486114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45982.088720486114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45982.088720486114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45982.088720486114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45982.088720486114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45982.088720486114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45982.088720486114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45982.088720486114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45982.088720486114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45982.088720486114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45982.088720486114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45982.088720486114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45982.088720486114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45982.088720486114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45982.088720486114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45982.088720486114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45982.088720486114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45982.088720486114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45982.088720486114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45982.088720486114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45982.088720486114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45982.088720486114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45982.088720486114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45982.088720486114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45982.088720486114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45982.088720486114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45982.088720486114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45982.088720486114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45982.088720486114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45982.088720486114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45982.088720486114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45982.088720486114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45982.088720486114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45982.088720486114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45982.088720486114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45982.088720486114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45982.088720486114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45982.088720486114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45982.088720486114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45982.088720486114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45982.088720486114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45982.088720486114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45982.088720486114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45982.088720486114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45982.088720486114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45982.088720486114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45982.088720486114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45982.088720486114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45982.088720486114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45982.088720486114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45982.088720486114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45982.088720486114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45982.088720486114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45982.088720486114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45982.088720486114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45982.088720486114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45982.088720486114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45982.088720486114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45982.088720486114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45982.088720486114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45982.088720486114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45982.088720486114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45982.088720486114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45982.088720486114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45982.088720486114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45982.088720486114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45982.088720486114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45982.088720486114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45982.088720486114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45982.088720486114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45982.088720486114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45982.088720486114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45982.088720486114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45982.088720486114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45982.088720486114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45982.088720486114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45982.088720486114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45982.088720486114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45982.088720486114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45982.088720486114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45982.088720486114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45982.088720486114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45982.088720486114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45982.088720486114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45982.088720486114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45982.088720486114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45982.088720486114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45982.088720486114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45982.088720486114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45982.088720486114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45982.088720486114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45982.088720486114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45982.088720486114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45982.088720486114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45982.088720486114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45982.088720486114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45982.088720486114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45982.088720486114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45982.088720486114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45982.088720486114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45982.088720486114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45982.088720486114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45982.088720486114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45982.088720486114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45982.088720486114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45982.088720486114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45982.088720486114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45982.088720486114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45982.088720486114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45982.088720486114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45982.088720486114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45982.088720486114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45982.088720486114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45982.088720486114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45982.088720486114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45982.088720486114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45982.088720486114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45982.088720486114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45982.088720486114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45982.088720486114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45982.088720486114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45982.088720486114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45982.088720486114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45982.088720486114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45982.088720486114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45982.088720486114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45982.088720486114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45982.088720486114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45982.088720486114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45982.088720486114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45982.088720486114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45982.088720486114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45982.088720486114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45982.088720486114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45982.088720486114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45982.088720486114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45982.088720486114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45982.088720486114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45982.088720486114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45982.088720486114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45982.088720486114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45982.088720486114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45982.088720486114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45982.088720486114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45982.088720486114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45982.088720486114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45982.088720486114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45982.088720486114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45982.088720486114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45982.088720486114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45982.088720486114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45982.088720486114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45982.088720486114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45982.088720486114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45982.088720486114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45982.088720486114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45982.088720486114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45982.088720486114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45982.088720486114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45982.088720486114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45982.088720486114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45982.088720486114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45982.088720486114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45982.088720486114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45982.088720486114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45982.088720486114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45982.088720486114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45982.088720486114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45982.088720486114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45982.088720486114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45982.088720486114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45982.088720486114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45982.088720486114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45982.088720486114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45982.088720486114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45982.088720486114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45982.088720486114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45982.088720486114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45982.088720486114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45982.088720486114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45982.088720486114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45982.088720486114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45982.088720486114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45982.088720486114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45982.088720486114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45982.088720486114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45982.088720486114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45982.088720486114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45982.088720486114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45982.088720486114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45982.088720486114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45982.088720486114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45982.088720486114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45982.088720486114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45982.088720486114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45982.088720486114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45982.088720486114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45982.088720486114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45982.088720486114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45982.088720486114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45982.088720486114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45982.088720486114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45982.088720486114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45982.088720486114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45982.088720486114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45982.088720486114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45982.088720486114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45982.088720486114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45982.088720486114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45982.088720486114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45982.088720486114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45982.088720486114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45982.088720486114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45982.088720486114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45982.088720486114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45982.088720486114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45982.088720486114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45982.088720486114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45982.088720486114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45982.088720486114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45982.088720486114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45982.088720486114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45982.088720486114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45982.088720486114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45982.088720486114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45982.088720486114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45982.088720486114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45982.088720486114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45982.088720486114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45982.088720486114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45982.088720486114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45982.088720486114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45982.088720486114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45982.088720486114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45982.088720486114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45982.088720486114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45982.088720486114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45982.088720486114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45982.088720486114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45982.088720486114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45982.088720486114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45982.088720486114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45982.088720486114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45982.088720486114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45982.088720486114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45982.088720486114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45982.088720486114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45982.088720486114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45982.088720486114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45982.088720486114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45982.088720486114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45982.088720486114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45982.088720486114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45982.088720486114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45982.088720486114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45982.088720486114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45982.088720486114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45982.088720486114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45982.088720486114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45982.088720486114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45982.088720486114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45982.088720486114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45982.088720486114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45982.088720486114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45982.088720486114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45982.088720486114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45982.088720486114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45982.088720486114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45982.088720486114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45982.088720486114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45982.088720486114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45982.088720486114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45982.088720486114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45982.088720486114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45982.088720486114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45982.088720486114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45982.088720486114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45982.088720486114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45982.088720486114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45982.088720486114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45982.088720486114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45982.088720486114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45982.088720486114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45982.088720486114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45982.088720486114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45982.088720486114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45982.088720486114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45982.088720486114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45982.088720486114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45982.088720486114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45982.088720486114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45982.088720486114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45982.088720486114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45982.088720486114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45982.088720486114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45982.088720486114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45982.088720486114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45982.088720486114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45982.088720486114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45982.088720486114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45982.088720486114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45982.088720486114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45982.088720486114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45982.088720486114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45982.088720486114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45982.088720486114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45982.088720486114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45982.088720486114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45982.088720486114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45982.088720486114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45982.088720486114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45982.088720486114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45982.088720486114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45982.088720486114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45982.088720486114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45982.088720486114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45982.088720486114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45982.088720486114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45982.088720486114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45982.088720486114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45982.088720486114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45982.088720486114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45982.088720486114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45982.088720486114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45982.088720486114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45982.088720486114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45982.088720486114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45982.088720486114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45982.088720486114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45982.088720486114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45982.088720486114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45982.088720486114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45982.088720486114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45982.088720486114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45982.088720486114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45982.088720486114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45982.088720486114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45982.088720486114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45982.088720486114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45982.088720486114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45982.088720486114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45982.088720486114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45982.088720486114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45982.088720486114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45982.088720486114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45982.088720486114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45982.088720486114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45982.088720486114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45982.088720486114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45982.088720486114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45982.088720486114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45982.088720486114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45982.088720486114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45982.088720486114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45982.088720486114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45982.088720486114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45982.088720486114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45982.088720486114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45982.088720486114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45982.088720486114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45982.088720486114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45982.088720486114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45982.088720486114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45982.088720486114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45982.088720486114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45982.088720486114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45982.088720486114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45982.088720486114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45982.088720486114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45982.088720486114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45982.088720486114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45982.088720486114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45982.088720486114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45982.088720486114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45982.088720486114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45982.088720486114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45982.088720486114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45982.088720486114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45982.088720486114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45982.088720486114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45982.088720486114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45982.088720486114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45982.088720486114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45982.088720486114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45982.088720486114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45982.088720486114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45982.088720486114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45982.088720486114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45982.088720486114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45982.088720486114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45982.088720486114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45982.088720486114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45982.088720486114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45982.088720486114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45982.088720486114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45982.088720486114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45982.088720486114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45982.088720486114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45982.088720486114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45982.088720486114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45982.088720486114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45982.088720486114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45982.088720486114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45982.088720486114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45982.088720486114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45982.088720486114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45982.088720486114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45982.088720486114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45982.088720486114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45982.088720486114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45982.088720486114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45982.088720486114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45982.088720486114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45982.088720486114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45982.088720486114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45982.088720486114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45982.088720486114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45982.088720486114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45982.088720486114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45982.088720486114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45982.088720486114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45982.088720486114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45982.088720486114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45982.088720486114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45982.088720486114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45982.088720486114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45982.088720486114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45982.088720486114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45982.088720486114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45982.088720486114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45982.088720486114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45982.088720486114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45982.088720486114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45982.088720486114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45982.088720486114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45982.088720486114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45982.088720486114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45982.088720486114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45982.088720486114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45982.088720486114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45982.088720486114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45982.088720486114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45982.088720486114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45982.088720486114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45982.088720486114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45982.088720486114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45982.088720486114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45982.088720486114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45982.088720486114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45982.088720486114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45982.088720486114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45982.088720486114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45982.088720486114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45982.088720486114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45982.088720486114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45982.088720486114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45982.088720486114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45982.088720486114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45982.088720486114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45982.088720486114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45982.088720486114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45982.088720486114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45982.088720486114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45982.088720486114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45982.088720486114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45982.088720486114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45982.088720486114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45982.088720486114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45982.088720486114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45982.088720486114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45982.088720486114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45982.088720486114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45982.088720486114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45982.088720486114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45982.088720486114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45982.088720486114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45982.088720486114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45982.088720486114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45982.088720486114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45982.088720486114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45982.088720486114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45982.088720486114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45982.088720486114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45982.088720486114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45982.088720486114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45982.088720486114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45982.088720486114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45982.088720486114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45982.088720486114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45982.088720486114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45982.088720486114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45982.088720486114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45982.088720486114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45982.088720486114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45982.088720486114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45982.088720486114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45982.088720486114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45982.088720486114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45982.088720486114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45982.088720486114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45982.088720486114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45982.088720486114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45982.088720486114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45982.088720486114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45982.088720486114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45982.088720486114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45982.088720486114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45982.088720486114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45982.088720486114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45982.088720486114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45982.088720486114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45982.088720486114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45982.088720486114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45982.088720486114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45982.088720486114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45982.088720486114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45982.088720486114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45982.088720486114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45982.088720486114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45982.088720486114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45982.088720486114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45982.088720486114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45982.088720486114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45982.088720486114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45982.088720486114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45982.088720486114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45982.088720486114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45982.088720486114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45982.088720486114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45982.088720486114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45982.088720486114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45982.088720486114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45982.088720486114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45982.088720486114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45982.088720486114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45982.088720486114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45982.088720486114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45982.088720486114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45982.088720486114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45982.088720486114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45982.088720486114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45982.088720486114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45982.088720486114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45982.088720486114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45982.088720486114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45982.088720486114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45982.088720486114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45982.088720486114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45982.088720486114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45982.088720486114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45982.088720486114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45982.088720486114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45982.088720486114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45982.088720486114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45982.088720486114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45982.088720486114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45982.088720486114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45982.088720486114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45982.088720486114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45982.088720486114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45982.088720486114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45982.088720486114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45982.088720486114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45982.088720486114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45982.088720486114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45982.088720486114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45982.088720486114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45982.088720486114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45982.088720486114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45982.088720486114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45982.088720486114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45982.088720486114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45982.088720486114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45982.088720486114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45982.088720486114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45982.088720486114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45982.088720486114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45982.088720486114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45982.088720486114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45982.088720486114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45982.088720486114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45982.088720486114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45982.088720486114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45982.088720486114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45982.088720486114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45982.088720486114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45982.088720486114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45982.088720486114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45982.088720486114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45982.088720486114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45982.088720486114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45982.088720486114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45982.088720486114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45982.088720486114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45982.088720486114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45982.088720486114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45982.088720486114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45982.088720486114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45982.088720486114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45982.088720486114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45982.088720486114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45982.088720486114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45982.088720486114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45982.088720486114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45982.088720486114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45982.088720486114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45982.088720486114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45982.088720486114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45982.088720486114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45982.088720486114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45982.088720486114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45982.088720486114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45982.088720486114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45982.088720486114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45982.088720486114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45982.088720486114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45982.088720486114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45982.088720486114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45982.088720486114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45982.088720486114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45982.088720486114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45982.088720486114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45982.088720486114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45982.088720486114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45982.088720486114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45982.088720486114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45982.088720486114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45982.088720486114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45982.088720486114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45982.088720486114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45982.088720486114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45982.088720486114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45982.088720486114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45982.088720486114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45982.088720486114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45982.088720486114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45982.088720486114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45982.088720486114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45982.088720486114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45982.088720486114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45982.088720486114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45982.088720486114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45982.088720486114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45982.088720486114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45982.088720486114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45982.088720486114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45982.088720486114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45982.088720486114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45982.088720486114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45982.088720486114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45982.088720486114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45982.088720486114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45982.088720486114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45982.088720486114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45982.088720486114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45982.088720486114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45982.088720486114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45982.088720486114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45982.088720486114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45982.088720486114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45982.088720486114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45982.088720486114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45982.088720486114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45982.088720486114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45982.088720486114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45982.088720486114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45982.088720486114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45982.088720486114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45982.088720486114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45982.088720486114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45982.088720486114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45982.088720486114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45982.088720486114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45982.088720486114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45982.088720486114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45982.088720486114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45982.088720486114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45982.088720486114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45982.088720486114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45982.088720486114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45982.088720486114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45982.088720486114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45982.088720486114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45982.088720486114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45982.088720486114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45982.088720486114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45982.088720486114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45982.088720486114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45982.088720486114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45982.088720486114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45982.088720486114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45982.088720486114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45982.088720486114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45982.088720486114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45982.088720486114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45982.088720486114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45982.088720486114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45982.088720486114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45982.088720486114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45982.088720486114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45982.088720486114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45982.088720486114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45982.088720486114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45982.088720486114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45982.088720486114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45982.088720486114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45982.088720486114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45982.088720486114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45982.088720486114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45982.088720486114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45982.088720486114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45982.088720486114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45982.088720486114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45982.088720486114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45982.088720486114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45982.088720486114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45982.088720486114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45982.088720486114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45982.088720486114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45982.088720486114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45982.088720486114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45982.088720486114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45982.088720486114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45982.088720486114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45982.088720486114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45982.088720486114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45982.088720486114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45982.088720486114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45982.088720486114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45982.088720486114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45982.088720486114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45982.088720486114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45982.088720486114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45982.088720486114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45982.088720486114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45982.088720486114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45982.088720486114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45982.088720486114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45982.088720486114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45982.088720486114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45982.088720486114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45982.088720486114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45982.088720486114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45982.088720486114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45982.088720486114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45982.088720486114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45982.088720486114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45982.088720486114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45982.088720486114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45982.088720486114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45982.088720486114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45982.088720486114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45982.088720486114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45982.088720486114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45982.088720486114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45982.088720486114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45982.088720486114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45982.088720486114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45982.088720486114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45982.088720486114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45982.088720486114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45982.088720486114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45982.088720486114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45982.088720486114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45982.088720486114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45982.088720486114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45982.088720486114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45982.088720486114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45982.088720486114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45982.088720486114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45982.088720486114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45982.088720486114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45982.088720486114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45982.088720486114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45982.088720486114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45982.088720486114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45982.088720486114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45982.088720486114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45982.088720486114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45982.088720486114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45982.088720486114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45982.088720486114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45982.088720486114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45982.088720486114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45982.088720486114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45982.088720486114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45982.088720486114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45982.088720486114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45982.088720486114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45982.088720486114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45982.088720486114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45982.088720486114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45982.088720486114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45982.088720486114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45982.088720486114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45982.088720486114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45982.088720486114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45982.088720486114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45982.088720486114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45982.088720486114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45982.088720486114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45982.088720486114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45982.088720486114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45982.088720486114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45982.088720486114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45982.088720486114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45982.088720486114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45982.088720486114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45982.088720486114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45982.088720486114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45982.088720486114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45982.088720486114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45982.088720486114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45982.088720486114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45982.088720486114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45982.088720486114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45982.088720486114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45982.088720486114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45982.088720486114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45982.088720486114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45982.088720486114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45982.088720486114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45982.088720486114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45982.088720486114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45982.088720486114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45982.088720486114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45982.088720486114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45982.088720486114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45982.088720486114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45982.088720486114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45982.088720486114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45982.088720486114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45982.088720486114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45982.088720486114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45982.088720486114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45982.088720486114</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278.60800289351755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36478</v>
      </c>
      <c r="E3" s="94" t="s">
        <v>39021</v>
      </c>
      <c r="F3" s="95"/>
      <c r="G3" s="96">
        <f t="shared" ref="G3:G33" ca="1" si="0">IFERROR(NOW()-F3,"")</f>
        <v>45982.088720486114</v>
      </c>
      <c r="H3" s="95">
        <v>45982.015173611115</v>
      </c>
      <c r="I3" s="113" t="str">
        <f>IFERROR(VLOOKUP(D3,DB!A:F,6,0),"")</f>
        <v>Generator-SG</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45982.088720486114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45982.088720486114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45982.088720486114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45982.088720486114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45982.088720486114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45982.088720486114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45982.088720486114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45982.088720486114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45982.088720486114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45982.088720486114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45982.088720486114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45982.088720486114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45982.088720486114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45982.088720486114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45982.088720486114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45982.088720486114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45982.088720486114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45982.088720486114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45982.088720486114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45982.088720486114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45982.088720486114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45982.088720486114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45982.088720486114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45982.088720486114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45982.088720486114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45982.088720486114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45982.088720486114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45982.088720486114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45982.088720486114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45982.088720486114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45982.088720486114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45982.088720486114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45982.088720486114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45982.088720486114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45982.088720486114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45982.088720486114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45982.088720486114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45982.088720486114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45982.088720486114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45982.088720486114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45982.088720486114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45982.088720486114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45982.088720486114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45982.088720486114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45982.088720486114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45982.088720486114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45982.088720486114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45982.088720486114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45982.088720486114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45982.088720486114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45982.088720486114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45982.088720486114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45982.088720486114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45982.088720486114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45982.088720486114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45982.088720486114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45982.088720486114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45982.088720486114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45982.088720486114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45982.088720486114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45982.088720486114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45982.088720486114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45982.088720486114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45982.088720486114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45982.088720486114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45982.088720486114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45982.088720486114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45982.088720486114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45982.088720486114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45982.088720486114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45982.088720486114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45982.088720486114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45982.088720486114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45982.088720486114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45982.088720486114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45982.088720486114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45982.088720486114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45982.088720486114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45982.088720486114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45982.088720486114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45982.088720486114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45982.088720486114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45982.088720486114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45982.088720486114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45982.088720486114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45982.088720486114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45982.088720486114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45982.088720486114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45982.088720486114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45982.088720486114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45982.088720486114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45982.088720486114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45982.088720486114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45982.088720486114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45982.088720486114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45982.088720486114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45982.088720486114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45982.088720486114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45982.088720486114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45982.088720486114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45982.088720486114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45982.088720486114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45982.088720486114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45982.088720486114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45982.088720486114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45982.088720486114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45982.088720486114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45982.088720486114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45982.088720486114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45982.088720486114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45982.088720486114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45982.088720486114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45982.088720486114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45982.088720486114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45982.088720486114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45982.088720486114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45982.088720486114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45982.088720486114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45982.088720486114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45982.088720486114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45982.088720486114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45982.088720486114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45982.088720486114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45982.088720486114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45982.088720486114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45982.088720486114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45982.088720486114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45982.088720486114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45982.088720486114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45982.088720486114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45982.088720486114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45982.088720486114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45982.088720486114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45982.088720486114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45982.088720486114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45982.088720486114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45982.088720486114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45982.088720486114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45982.088720486114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45982.088720486114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45982.088720486114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45982.088720486114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45982.088720486114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45982.088720486114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45982.088720486114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45982.088720486114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45982.088720486114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45982.088720486114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45982.088720486114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45982.088720486114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45982.088720486114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45982.088720486114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45982.088720486114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45982.088720486114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45982.088720486114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45982.088720486114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45982.088720486114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45982.088720486114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45982.088720486114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45982.088720486114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45982.088720486114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45982.088720486114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45982.088720486114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45982.088720486114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45982.088720486114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45982.088720486114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45982.088720486114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45982.088720486114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45982.088720486114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45982.088720486114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45982.088720486114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45982.088720486114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45982.088720486114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45982.088720486114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45982.088720486114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45982.088720486114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45982.088720486114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45982.088720486114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45982.088720486114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45982.088720486114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45982.088720486114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45982.088720486114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45982.088720486114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45982.088720486114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45982.088720486114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45982.088720486114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45982.088720486114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45982.088720486114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45982.088720486114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45982.088720486114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45982.088720486114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45982.088720486114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45982.088720486114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45982.088720486114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45982.088720486114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45982.088720486114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45982.088720486114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45982.088720486114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45982.088720486114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45982.088720486114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45982.088720486114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45982.088720486114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45982.088720486114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45982.088720486114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45982.088720486114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45982.088720486114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45982.088720486114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45982.088720486114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45982.088720486114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45982.088720486114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45982.088720486114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45982.088720486114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45982.088720486114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45982.088720486114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45982.088720486114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45982.088720486114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45982.088720486114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45982.088720486114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45982.088720486114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45982.088720486114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45982.088720486114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45982.088720486114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45982.088720486114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45982.088720486114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45982.088720486114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45982.088720486114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45982.088720486114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45982.088720486114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45982.088720486114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45982.088720486114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45982.088720486114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45982.088720486114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45982.088720486114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45982.088720486114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45982.088720486114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45982.088720486114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45982.088720486114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45982.088720486114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45982.088720486114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45982.088720486114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45982.088720486114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45982.088720486114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45982.088720486114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45982.088720486114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45982.088720486114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45982.088720486114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45982.088720486114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45982.088720486114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45982.088720486114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45982.088720486114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45982.088720486114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45982.088720486114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45982.088720486114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45982.088720486114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45982.088720486114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45982.088720486114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45982.088720486114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45982.088720486114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45982.088720486114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45982.088720486114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45982.088720486114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45982.088720486114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45982.088720486114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45982.088720486114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45982.088720486114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45982.088720486114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45982.088720486114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45982.088720486114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45982.088720486114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45982.088720486114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45982.088720486114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45982.088720486114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45982.088720486114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45982.088720486114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45982.088720486114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45982.088720486114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45982.088720486114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45982.088720486114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45982.088720486114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45982.088720486114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45982.088720486114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45982.088720486114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45982.088720486114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45982.088720486114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45982.088720486114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45982.088720486114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45982.088720486114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45982.088720486114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45982.088720486114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45982.088720486114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45982.088720486114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45982.088720486114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45982.088720486114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45982.088720486114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45982.088720486114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45982.088720486114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45982.088720486114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45982.088720486114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45982.088720486114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45982.088720486114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45982.088720486114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45982.088720486114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45982.088720486114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45982.088720486114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45982.088720486114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45982.088720486114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45982.088720486114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45982.088720486114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45982.088720486114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45982.088720486114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45982.088720486114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45982.088720486114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45982.088720486114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45982.088720486114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45982.088720486114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45982.088720486114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45982.088720486114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45982.088720486114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45982.088720486114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45982.088720486114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45982.088720486114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45982.088720486114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45982.088720486114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45982.088720486114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45982.088720486114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45982.088720486114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45982.088720486114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45982.088720486114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45982.088720486114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45982.088720486114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45982.088720486114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45982.088720486114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45982.088720486114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45982.088720486114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45982.088720486114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45982.088720486114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45982.088720486114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45982.088720486114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45982.088720486114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45982.088720486114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45982.088720486114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45982.088720486114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45982.088720486114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45982.088720486114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45982.088720486114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45982.088720486114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45982.088720486114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45982.088720486114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45982.088720486114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45982.088720486114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45982.088720486114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45982.088720486114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45982.088720486114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45982.088720486114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45982.088720486114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45982.088720486114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45982.088720486114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45982.088720486114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45982.088720486114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45982.088720486114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45982.088720486114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45982.088720486114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45982.088720486114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45982.088720486114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45982.088720486114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45982.088720486114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45982.088720486114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45982.088720486114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45982.088720486114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45982.088720486114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45982.088720486114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45982.088720486114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45982.088720486114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45982.088720486114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45982.088720486114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45982.088720486114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45982.088720486114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45982.088720486114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45982.088720486114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45982.088720486114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45982.088720486114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45982.088720486114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45982.088720486114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45982.088720486114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45982.088720486114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45982.088720486114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45982.088720486114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45982.088720486114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45982.088720486114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45982.088720486114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45982.088720486114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45982.088720486114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45982.088720486114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45982.088720486114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45982.088720486114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45982.088720486114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45982.088720486114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45982.088720486114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45982.088720486114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45982.088720486114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45982.088720486114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45982.088720486114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45982.088720486114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45982.088720486114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45982.088720486114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45982.088720486114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45982.088720486114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45982.088720486114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45982.088720486114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45982.088720486114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45982.088720486114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45982.088720486114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45982.088720486114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45982.088720486114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45982.088720486114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45982.088720486114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45982.088720486114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45982.088720486114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45982.088720486114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45982.088720486114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45982.088720486114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45982.088720486114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45982.088720486114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45982.088720486114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45982.088720486114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45982.088720486114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45982.088720486114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45982.088720486114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45982.088720486114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45982.088720486114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45982.088720486114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45982.088720486114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45982.088720486114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45982.088720486114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45982.088720486114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45982.088720486114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45982.088720486114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45982.088720486114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45982.088720486114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45982.088720486114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45982.088720486114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45982.088720486114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45982.088720486114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45982.088720486114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45982.088720486114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45982.088720486114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45982.088720486114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45982.088720486114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45982.088720486114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45982.088720486114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45982.088720486114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45982.088720486114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45982.088720486114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45982.088720486114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45982.088720486114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45982.088720486114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45982.088720486114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45982.088720486114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45982.088720486114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45982.088720486114</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90.256660300925432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55.899843171297107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33.427609375001339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4.5739172453759238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0.71542187500017462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0.22279456018441124</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45982.088720486114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45982.088720486114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45982.088720486114</v>
      </c>
      <c r="H10" s="109"/>
      <c r="I10" s="109" t="str">
        <f>IFERROR(VLOOKUP(D10,DB!A:F,6,0),"")</f>
        <v/>
      </c>
      <c r="J10" s="109" t="str">
        <f>IFERROR(VLOOKUP(D10,DB!A:G,7,0),"")</f>
        <v/>
      </c>
      <c r="K10" s="109"/>
      <c r="L10" s="109" t="str">
        <f>IFERROR(VLOOKUP(D10,DB!A:I,9,0),"")</f>
        <v/>
      </c>
    </row>
    <row r="11" spans="1:13" ht="15.75">
      <c r="A11" s="109"/>
      <c r="B11" s="109" t="str">
        <f>IFERROR(VLOOKUP(D11,DB!A:K,11,0),"")</f>
        <v/>
      </c>
      <c r="C11" s="109"/>
      <c r="D11" s="151"/>
      <c r="E11" s="109"/>
      <c r="F11" s="109"/>
      <c r="G11" s="111">
        <f ca="1">IFERROR(NOW()-F11,"")</f>
        <v>45982.088720486114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45982.088720486114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45982.088720486114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45982.088720486114</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45982.088720486114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45982.088720486114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45982.088720486114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45982.088720486114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45982.088720486114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45982.088720486114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45982.088720486114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45982.088720486114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45982.088720486114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45982.088720486114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45982.088720486114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45982.088720486114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45982.088720486114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45982.088720486114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45982.088720486114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45982.088720486114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45982.088720486114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45982.088720486114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45982.088720486114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45982.088720486114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45982.088720486114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45982.088720486114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45982.088720486114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45982.088720486114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45982.088720486114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45982.088720486114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45982.088720486114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45982.088720486114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45982.088720486114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45982.088720486114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45982.088720486114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45982.088720486114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45982.088720486114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45982.088720486114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45982.088720486114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45982.088720486114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45982.088720486114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45982.088720486114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45982.088720486114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45982.088720486114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45982.088720486114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45982.088720486114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45982.088720486114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45982.088720486114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45982.088720486114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45982.088720486114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45982.088720486114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45982.088720486114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45982.088720486114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45982.088720486114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45982.088720486114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45982.088720486114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45982.088720486114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45982.088720486114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45982.088720486114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45982.088720486114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45982.088720486114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45982.088720486114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45982.088720486114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45982.088720486114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45982.088720486114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45982.088720486114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45982.088720486114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45982.088720486114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45982.088720486114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45982.088720486114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45982.088720486114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45982.088720486114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45982.088720486114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45982.088720486114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45982.088720486114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45982.088720486114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45982.088720486114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45982.088720486114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45982.088720486114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45982.088720486114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45982.088720486114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45982.088720486114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45982.088720486114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45982.088720486114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45982.088720486114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45982.088720486114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45982.088720486114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45982.088720486114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45982.088720486114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45982.088720486114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45982.088720486114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45982.088720486114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45982.088720486114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45982.088720486114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45982.088720486114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45982.088720486114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45982.088720486114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45982.088720486114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45982.088720486114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45982.088720486114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45982.088720486114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45982.088720486114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45982.088720486114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45982.088720486114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45982.088720486114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F7" sqref="F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50">
        <v>2</v>
      </c>
      <c r="D2" s="149" t="s">
        <v>37244</v>
      </c>
      <c r="E2" s="150" t="s">
        <v>39021</v>
      </c>
      <c r="F2" s="121">
        <v>45981.780300925922</v>
      </c>
      <c r="G2" s="104">
        <f t="shared" ref="G2:G5" ca="1" si="0">IFERROR(NOW()-F2,"-")</f>
        <v>0.30841956019139616</v>
      </c>
      <c r="H2" s="121">
        <v>45981.780277777776</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2</v>
      </c>
      <c r="D3" s="119" t="s">
        <v>38990</v>
      </c>
      <c r="E3" s="150" t="s">
        <v>39021</v>
      </c>
      <c r="F3" s="121">
        <v>45982.035509259258</v>
      </c>
      <c r="G3" s="104">
        <f t="shared" ca="1" si="0"/>
        <v>5.3211226855637506E-2</v>
      </c>
      <c r="H3" s="121">
        <v>45982.035474537035</v>
      </c>
      <c r="I3" s="119" t="str">
        <f>IFERROR(VLOOKUP(D3,DB!A:F,6,0),"")</f>
        <v>Generator-SG</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45982.088720486114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45982.088720486114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45982.088720486114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45982.088720486114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45982.088720486114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45982.088720486114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45982.088720486114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45982.088720486114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45982.088720486114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45982.088720486114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45982.088720486114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45982.088720486114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45982.088720486114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45982.088720486114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45982.088720486114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45982.088720486114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45982.088720486114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45982.088720486114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45982.088720486114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45982.088720486114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45982.088720486114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45982.088720486114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45982.088720486114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45982.088720486114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45982.088720486114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45982.088720486114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45982.088720486114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45982.088720486114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45982.088720486114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45982.088720486114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45982.088720486114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45982.088720486114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45982.088720486114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45982.088720486114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45982.088720486114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45982.088720486114</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2025-11-20T23:09:01Z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