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64" documentId="120_S{2AC9BD13-BADA-5192-A53E-5A8FF88502F6}" xr6:coauthVersionLast="47" xr6:coauthVersionMax="47" xr10:uidLastSave="{D12FAD41-EBCF-440A-9C62-975B63E5676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<sst xmlns="http://schemas.openxmlformats.org/spreadsheetml/2006/main" count="180306" uniqueCount="39133">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</sst>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313.82479953704024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45976.773225462966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45976.773225462966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45976.773225462966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45976.773225462966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45976.773225462966</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45976.773225462966</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45976.773225462966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45976.773225462966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45976.773225462966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45976.773225462966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45976.773225462966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45976.773225462966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45976.773225462966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45976.773225462966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45976.773225462966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45976.773225462966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45976.773225462966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45976.773225462966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45976.773225462966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45976.773225462966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45976.773225462966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45976.773225462966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45976.773225462966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45976.773225462966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45976.773225462966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45976.773225462966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45976.773225462966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45976.773225462966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45976.773225462966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45976.773225462966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45976.773225462966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45976.773225462966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45976.773225462966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45976.773225462966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45976.773225462966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45976.773225462966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45976.773225462966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45976.773225462966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45976.773225462966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45976.773225462966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45976.773225462966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45976.773225462966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45976.773225462966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45976.773225462966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45976.773225462966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45976.773225462966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45976.773225462966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45976.773225462966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45976.773225462966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45976.773225462966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45976.773225462966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45976.773225462966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45976.773225462966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45976.773225462966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45976.773225462966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45976.773225462966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45976.773225462966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45976.773225462966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45976.773225462966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45976.773225462966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45976.773225462966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45976.773225462966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45976.773225462966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45976.773225462966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45976.773225462966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45976.773225462966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45976.773225462966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45976.773225462966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45976.773225462966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45976.773225462966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45976.773225462966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45976.773225462966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45976.773225462966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45976.773225462966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45976.773225462966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45976.773225462966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45976.773225462966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45976.773225462966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45976.773225462966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45976.773225462966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45976.773225462966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45976.773225462966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45976.773225462966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45976.773225462966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45976.773225462966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45976.773225462966</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151.7733875000049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0.33688287037512055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5.0135185185354203E-2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45976.773225462966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45976.773225462966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45976.773225462966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45976.773225462966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45976.773225462966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45976.773225462966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45976.773225462966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45976.773225462966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45976.773225462966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45976.773225462966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45976.773225462966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45976.773225462966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45976.773225462966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45976.773225462966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45976.773225462966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45976.773225462966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45976.773225462966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45976.773225462966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45976.773225462966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45976.773225462966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45976.773225462966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45976.773225462966</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45976.773225462966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45976.773225462966</v>
      </c>
      <c r="H3" s="22"/>
      <c r="I3" s="19" t="str">
        <f>IFERROR(VLOOKUP(D3,DB!A:F,6,0),"")</f>
        <v/>
      </c>
      <c r="J3" s="18" t="str">
        <f>IFERROR(VLOOKUP(D3,DB!A:G,7,0),"")</f>
        <v/>
      </c>
      <c r="K3" s="45"/>
      <c r="L3" s="23" t="str">
        <f>IFERROR(VLOOKUP(D3,DB!A:I,9,0),"")</f>
        <v/>
      </c>
    </row>
    <row r="4" spans="1:13" ht="15" customHeight="1">
      <c r="A4" s="19"/>
      <c r="B4" s="61" t="str">
        <f>IFERROR(VLOOKUP(D4,DB!A:K,11,0),"")</f>
        <v>R3</v>
      </c>
      <c r="C4" s="18"/>
      <c r="D4" s="18" t="s">
        <v>16033</v>
      </c>
      <c r="E4" s="18"/>
      <c r="F4" s="20"/>
      <c r="G4" s="21">
        <f t="shared" ca="1" si="0"/>
        <v>45976.773225462966</v>
      </c>
      <c r="H4" s="22"/>
      <c r="I4" s="19" t="str">
        <f>IFERROR(VLOOKUP(D4,DB!A:F,6,0),"")</f>
        <v>SCECO</v>
      </c>
      <c r="J4" s="18" t="str">
        <f>IFERROR(VLOOKUP(D4,DB!A:G,7,0),"")</f>
        <v>Dead</v>
      </c>
      <c r="K4" s="45"/>
      <c r="L4" s="23" t="str">
        <f>IFERROR(VLOOKUP(D4,DB!A:I,9,0),"")</f>
        <v>Latis</v>
      </c>
    </row>
    <row r="5" spans="1:13" ht="15" customHeight="1">
      <c r="A5" s="19"/>
      <c r="B5" s="61" t="str">
        <f>IFERROR(VLOOKUP(D5,DB!A:K,11,0),"")</f>
        <v/>
      </c>
      <c r="C5" s="18"/>
      <c r="D5" s="18"/>
      <c r="E5" s="18"/>
      <c r="F5" s="20"/>
      <c r="G5" s="21">
        <f t="shared" ca="1" si="0"/>
        <v>45976.773225462966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45976.773225462966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45976.773225462966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45976.773225462966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45976.773225462966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45976.773225462966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45976.773225462966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45976.773225462966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45976.773225462966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45976.773225462966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45976.773225462966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45976.773225462966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45976.773225462966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45976.773225462966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45976.773225462966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45976.773225462966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45976.773225462966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45976.773225462966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45976.773225462966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45976.773225462966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45976.773225462966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45976.773225462966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45976.773225462966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45976.773225462966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45976.773225462966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45976.773225462966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45976.773225462966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45976.773225462966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45976.773225462966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45976.773225462966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45976.773225462966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45976.773225462966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45976.773225462966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45976.773225462966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45976.773225462966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45976.773225462966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45976.773225462966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45976.773225462966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45976.773225462966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45976.773225462966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45976.773225462966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45976.773225462966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45976.773225462966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45976.773225462966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45976.773225462966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45976.773225462966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45976.773225462966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45976.773225462966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45976.773225462966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45976.773225462966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45976.773225462966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45976.773225462966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45976.773225462966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45976.773225462966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45976.773225462966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45976.773225462966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45976.773225462966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45976.773225462966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45976.773225462966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45976.773225462966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45976.773225462966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45976.773225462966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45976.773225462966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45976.773225462966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45976.773225462966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45976.773225462966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45976.773225462966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45976.773225462966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45976.773225462966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45976.773225462966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45976.773225462966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45976.773225462966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45976.773225462966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45976.773225462966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45976.773225462966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45976.773225462966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45976.773225462966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45976.773225462966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45976.773225462966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45976.773225462966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45976.773225462966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45976.773225462966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45976.773225462966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45976.773225462966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45976.773225462966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45976.773225462966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45976.773225462966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45976.773225462966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45976.773225462966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45976.773225462966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45976.773225462966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45976.773225462966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45976.773225462966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45976.773225462966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45976.773225462966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45976.773225462966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45976.773225462966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45976.773225462966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45976.773225462966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45976.773225462966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45976.773225462966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45976.773225462966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45976.773225462966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45976.773225462966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45976.773225462966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45976.773225462966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45976.773225462966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45976.773225462966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45976.773225462966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45976.773225462966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45976.773225462966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45976.773225462966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45976.773225462966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45976.773225462966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45976.773225462966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45976.773225462966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45976.773225462966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45976.773225462966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45976.773225462966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45976.773225462966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45976.773225462966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45976.773225462966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45976.773225462966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45976.773225462966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45976.773225462966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45976.773225462966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45976.773225462966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45976.773225462966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45976.773225462966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45976.773225462966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45976.773225462966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45976.773225462966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45976.773225462966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45976.773225462966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45976.773225462966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45976.773225462966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45976.773225462966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45976.773225462966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45976.773225462966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45976.773225462966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45976.773225462966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45976.773225462966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45976.773225462966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45976.773225462966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45976.773225462966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45976.773225462966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45976.773225462966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45976.773225462966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45976.773225462966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45976.773225462966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45976.773225462966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45976.773225462966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45976.773225462966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45976.773225462966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45976.773225462966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45976.773225462966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45976.773225462966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45976.773225462966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45976.773225462966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45976.773225462966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45976.773225462966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45976.773225462966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45976.773225462966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45976.773225462966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45976.773225462966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45976.773225462966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45976.773225462966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45976.773225462966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45976.773225462966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45976.773225462966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45976.773225462966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45976.773225462966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45976.773225462966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45976.773225462966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45976.773225462966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45976.773225462966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45976.773225462966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45976.773225462966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45976.773225462966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45976.773225462966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45976.773225462966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45976.773225462966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45976.773225462966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45976.773225462966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45976.773225462966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45976.773225462966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45976.773225462966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45976.773225462966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45976.773225462966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45976.773225462966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45976.773225462966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45976.773225462966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45976.773225462966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45976.773225462966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45976.773225462966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45976.773225462966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45976.773225462966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45976.773225462966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45976.773225462966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45976.773225462966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45976.773225462966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45976.773225462966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45976.773225462966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45976.773225462966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45976.773225462966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45976.773225462966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45976.773225462966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45976.773225462966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45976.773225462966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45976.773225462966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45976.773225462966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45976.773225462966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45976.773225462966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45976.773225462966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45976.773225462966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45976.773225462966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45976.773225462966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45976.773225462966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45976.773225462966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45976.773225462966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45976.773225462966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45976.773225462966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45976.773225462966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45976.773225462966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45976.773225462966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45976.773225462966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45976.773225462966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45976.773225462966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45976.773225462966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45976.773225462966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45976.773225462966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45976.773225462966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45976.773225462966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45976.773225462966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45976.773225462966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45976.773225462966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45976.773225462966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45976.773225462966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45976.773225462966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45976.773225462966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45976.773225462966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45976.773225462966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45976.773225462966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45976.773225462966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45976.773225462966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45976.773225462966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45976.773225462966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45976.773225462966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45976.773225462966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45976.773225462966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45976.773225462966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45976.773225462966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45976.773225462966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45976.773225462966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45976.773225462966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45976.773225462966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45976.773225462966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45976.773225462966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45976.773225462966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45976.773225462966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45976.773225462966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45976.773225462966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45976.773225462966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45976.773225462966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45976.773225462966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45976.773225462966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45976.773225462966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45976.773225462966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45976.773225462966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45976.773225462966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45976.773225462966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45976.773225462966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45976.773225462966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45976.773225462966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45976.773225462966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45976.773225462966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45976.773225462966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45976.773225462966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45976.773225462966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45976.773225462966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45976.773225462966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45976.773225462966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45976.773225462966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45976.773225462966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45976.773225462966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45976.773225462966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45976.773225462966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45976.773225462966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45976.773225462966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45976.773225462966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45976.773225462966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45976.773225462966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45976.773225462966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45976.773225462966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45976.773225462966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45976.773225462966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45976.773225462966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45976.773225462966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45976.773225462966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45976.773225462966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45976.773225462966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45976.773225462966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45976.773225462966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45976.773225462966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45976.773225462966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45976.773225462966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45976.773225462966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45976.773225462966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45976.773225462966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45976.773225462966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45976.773225462966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45976.773225462966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45976.773225462966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45976.773225462966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45976.773225462966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45976.773225462966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45976.773225462966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45976.773225462966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45976.773225462966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45976.773225462966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45976.773225462966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45976.773225462966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45976.773225462966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45976.773225462966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45976.773225462966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45976.773225462966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45976.773225462966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45976.773225462966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45976.773225462966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45976.773225462966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45976.773225462966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45976.773225462966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45976.773225462966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45976.773225462966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45976.773225462966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45976.773225462966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45976.773225462966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45976.773225462966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45976.773225462966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45976.773225462966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45976.773225462966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45976.773225462966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45976.773225462966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45976.773225462966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45976.773225462966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45976.773225462966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45976.773225462966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45976.773225462966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45976.773225462966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45976.773225462966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45976.773225462966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45976.773225462966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45976.773225462966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45976.773225462966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45976.773225462966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45976.773225462966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45976.773225462966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45976.773225462966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45976.773225462966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45976.773225462966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45976.773225462966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45976.773225462966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45976.773225462966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45976.773225462966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45976.773225462966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45976.773225462966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45976.773225462966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45976.773225462966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45976.773225462966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45976.773225462966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45976.773225462966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45976.773225462966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45976.773225462966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45976.773225462966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45976.773225462966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45976.773225462966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45976.773225462966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45976.773225462966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45976.773225462966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45976.773225462966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45976.773225462966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45976.773225462966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45976.773225462966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45976.773225462966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45976.773225462966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45976.773225462966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45976.773225462966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45976.773225462966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45976.773225462966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45976.773225462966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45976.773225462966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45976.773225462966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45976.773225462966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45976.773225462966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45976.773225462966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45976.773225462966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45976.773225462966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45976.773225462966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45976.773225462966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45976.773225462966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45976.773225462966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45976.773225462966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45976.773225462966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45976.773225462966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45976.773225462966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45976.773225462966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45976.773225462966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45976.773225462966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45976.773225462966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45976.773225462966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45976.773225462966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45976.773225462966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45976.773225462966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45976.773225462966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45976.773225462966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45976.773225462966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45976.773225462966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45976.773225462966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45976.773225462966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45976.773225462966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45976.773225462966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45976.773225462966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45976.773225462966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45976.773225462966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45976.773225462966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45976.773225462966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45976.773225462966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45976.773225462966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45976.773225462966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45976.773225462966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45976.773225462966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45976.773225462966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45976.773225462966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45976.773225462966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45976.773225462966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45976.773225462966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45976.773225462966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45976.773225462966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45976.773225462966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45976.773225462966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45976.773225462966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45976.773225462966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45976.773225462966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45976.773225462966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45976.773225462966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45976.773225462966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45976.773225462966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45976.773225462966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45976.773225462966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45976.773225462966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45976.773225462966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45976.773225462966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45976.773225462966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45976.773225462966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45976.773225462966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45976.773225462966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45976.773225462966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45976.773225462966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45976.773225462966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45976.773225462966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45976.773225462966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45976.773225462966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45976.773225462966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45976.773225462966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45976.773225462966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45976.773225462966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45976.773225462966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45976.773225462966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45976.773225462966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45976.773225462966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45976.773225462966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45976.773225462966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45976.773225462966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45976.773225462966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45976.773225462966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45976.773225462966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45976.773225462966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45976.773225462966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45976.773225462966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45976.773225462966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45976.773225462966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45976.773225462966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45976.773225462966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45976.773225462966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45976.773225462966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45976.773225462966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45976.773225462966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45976.773225462966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45976.773225462966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45976.773225462966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45976.773225462966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45976.773225462966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45976.773225462966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45976.773225462966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45976.773225462966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45976.773225462966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45976.773225462966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45976.773225462966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45976.773225462966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45976.773225462966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45976.773225462966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45976.773225462966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45976.773225462966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45976.773225462966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45976.773225462966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45976.773225462966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45976.773225462966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45976.773225462966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45976.773225462966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45976.773225462966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45976.773225462966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45976.773225462966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45976.773225462966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45976.773225462966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45976.773225462966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45976.773225462966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45976.773225462966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45976.773225462966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45976.773225462966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45976.773225462966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45976.773225462966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45976.773225462966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45976.773225462966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45976.773225462966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45976.773225462966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45976.773225462966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45976.773225462966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45976.773225462966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45976.773225462966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45976.773225462966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45976.773225462966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45976.773225462966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45976.773225462966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45976.773225462966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45976.773225462966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45976.773225462966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45976.773225462966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45976.773225462966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45976.773225462966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45976.773225462966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45976.773225462966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45976.773225462966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45976.773225462966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45976.773225462966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45976.773225462966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45976.773225462966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45976.773225462966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45976.773225462966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45976.773225462966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45976.773225462966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45976.773225462966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45976.773225462966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45976.773225462966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45976.773225462966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45976.773225462966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45976.773225462966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45976.773225462966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45976.773225462966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45976.773225462966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45976.773225462966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45976.773225462966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45976.773225462966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45976.773225462966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45976.773225462966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45976.773225462966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45976.773225462966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45976.773225462966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45976.773225462966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45976.773225462966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45976.773225462966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45976.773225462966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45976.773225462966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45976.773225462966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45976.773225462966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45976.773225462966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45976.773225462966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45976.773225462966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45976.773225462966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45976.773225462966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45976.773225462966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45976.773225462966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45976.773225462966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45976.773225462966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45976.773225462966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45976.773225462966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45976.773225462966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45976.773225462966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45976.773225462966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45976.773225462966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45976.773225462966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45976.773225462966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45976.773225462966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45976.773225462966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45976.773225462966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45976.773225462966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45976.773225462966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45976.773225462966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45976.773225462966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45976.773225462966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45976.773225462966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45976.773225462966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45976.773225462966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45976.773225462966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45976.773225462966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45976.773225462966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45976.773225462966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45976.773225462966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45976.773225462966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45976.773225462966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45976.773225462966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45976.773225462966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45976.773225462966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45976.773225462966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45976.773225462966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45976.773225462966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45976.773225462966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45976.773225462966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45976.773225462966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45976.773225462966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45976.773225462966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45976.773225462966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45976.773225462966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45976.773225462966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45976.773225462966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45976.773225462966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45976.773225462966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45976.773225462966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45976.773225462966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45976.773225462966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45976.773225462966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45976.773225462966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45976.773225462966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45976.773225462966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45976.773225462966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45976.773225462966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45976.773225462966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45976.773225462966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45976.773225462966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45976.773225462966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45976.773225462966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45976.773225462966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45976.773225462966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45976.773225462966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45976.773225462966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45976.773225462966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45976.773225462966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45976.773225462966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45976.773225462966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45976.773225462966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45976.773225462966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45976.773225462966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45976.773225462966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45976.773225462966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45976.773225462966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45976.773225462966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45976.773225462966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45976.773225462966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45976.773225462966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45976.773225462966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45976.773225462966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45976.773225462966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45976.773225462966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45976.773225462966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45976.773225462966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45976.773225462966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45976.773225462966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45976.773225462966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45976.773225462966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45976.773225462966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45976.773225462966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45976.773225462966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45976.773225462966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45976.773225462966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45976.773225462966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45976.773225462966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45976.773225462966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45976.773225462966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45976.773225462966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45976.773225462966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45976.773225462966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45976.773225462966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45976.773225462966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45976.773225462966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45976.773225462966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45976.773225462966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45976.773225462966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45976.773225462966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45976.773225462966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45976.773225462966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45976.773225462966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45976.773225462966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45976.773225462966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45976.773225462966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45976.773225462966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45976.773225462966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45976.773225462966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45976.773225462966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45976.773225462966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45976.773225462966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45976.773225462966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45976.773225462966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45976.773225462966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45976.773225462966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45976.773225462966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45976.773225462966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45976.773225462966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45976.773225462966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45976.773225462966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45976.773225462966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45976.773225462966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45976.773225462966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45976.773225462966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45976.773225462966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45976.773225462966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45976.773225462966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45976.773225462966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45976.773225462966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45976.773225462966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45976.773225462966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45976.773225462966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45976.773225462966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45976.773225462966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45976.773225462966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45976.773225462966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45976.773225462966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45976.773225462966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45976.773225462966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45976.773225462966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45976.773225462966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45976.773225462966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45976.773225462966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45976.773225462966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45976.773225462966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45976.773225462966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45976.773225462966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45976.773225462966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45976.773225462966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45976.773225462966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45976.773225462966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45976.773225462966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45976.773225462966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45976.773225462966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45976.773225462966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45976.773225462966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45976.773225462966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45976.773225462966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45976.773225462966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45976.773225462966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45976.773225462966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45976.773225462966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45976.773225462966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45976.773225462966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45976.773225462966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45976.773225462966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45976.773225462966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45976.773225462966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45976.773225462966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45976.773225462966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45976.773225462966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45976.773225462966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45976.773225462966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45976.773225462966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45976.773225462966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45976.773225462966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45976.773225462966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45976.773225462966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45976.773225462966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45976.773225462966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45976.773225462966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45976.773225462966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45976.773225462966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45976.773225462966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45976.773225462966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45976.773225462966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45976.773225462966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45976.773225462966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45976.773225462966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45976.773225462966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45976.773225462966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45976.773225462966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45976.773225462966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45976.773225462966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45976.773225462966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45976.773225462966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45976.773225462966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45976.773225462966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45976.773225462966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45976.773225462966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45976.773225462966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45976.773225462966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45976.773225462966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45976.773225462966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45976.773225462966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45976.773225462966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45976.773225462966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45976.773225462966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45976.773225462966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45976.773225462966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45976.773225462966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45976.773225462966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45976.773225462966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45976.773225462966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45976.773225462966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45976.773225462966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45976.773225462966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45976.773225462966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45976.773225462966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45976.773225462966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45976.773225462966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45976.773225462966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45976.773225462966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45976.773225462966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45976.773225462966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45976.773225462966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45976.773225462966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45976.773225462966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45976.773225462966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45976.773225462966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45976.773225462966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45976.773225462966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45976.773225462966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45976.773225462966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45976.773225462966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45976.773225462966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45976.773225462966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45976.773225462966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45976.773225462966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45976.773225462966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45976.773225462966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45976.773225462966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45976.773225462966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45976.773225462966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45976.773225462966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45976.773225462966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45976.773225462966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45976.773225462966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45976.773225462966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45976.773225462966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45976.773225462966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45976.773225462966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45976.773225462966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45976.773225462966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45976.773225462966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45976.773225462966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45976.773225462966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45976.773225462966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45976.773225462966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45976.773225462966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45976.773225462966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45976.773225462966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45976.773225462966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45976.773225462966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45976.773225462966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45976.773225462966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45976.773225462966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45976.773225462966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45976.773225462966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45976.773225462966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45976.773225462966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45976.773225462966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45976.773225462966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45976.773225462966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45976.773225462966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45976.773225462966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45976.773225462966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45976.773225462966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45976.773225462966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45976.773225462966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45976.773225462966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45976.773225462966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45976.773225462966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45976.773225462966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45976.773225462966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45976.773225462966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45976.773225462966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45976.773225462966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45976.773225462966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45976.773225462966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45976.773225462966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45976.773225462966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45976.773225462966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45976.773225462966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45976.773225462966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45976.773225462966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45976.773225462966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45976.773225462966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45976.773225462966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45976.773225462966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45976.773225462966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45976.773225462966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45976.773225462966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45976.773225462966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45976.773225462966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45976.773225462966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45976.773225462966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45976.773225462966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45976.773225462966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45976.773225462966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45976.773225462966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45976.773225462966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45976.773225462966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45976.773225462966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45976.773225462966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45976.773225462966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45976.773225462966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45976.773225462966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45976.773225462966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45976.773225462966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45976.773225462966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45976.773225462966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45976.773225462966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45976.773225462966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45976.773225462966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45976.773225462966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45976.773225462966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45976.773225462966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45976.773225462966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45976.773225462966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45976.773225462966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45976.773225462966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45976.773225462966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45976.773225462966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45976.773225462966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45976.773225462966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45976.773225462966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45976.773225462966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45976.773225462966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45976.773225462966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45976.773225462966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45976.773225462966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45976.773225462966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45976.773225462966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45976.773225462966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45976.773225462966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45976.773225462966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45976.773225462966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45976.773225462966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45976.773225462966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45976.773225462966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45976.773225462966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45976.773225462966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45976.773225462966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45976.773225462966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45976.773225462966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45976.773225462966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45976.773225462966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45976.773225462966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45976.773225462966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45976.773225462966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45976.773225462966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45976.773225462966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45976.773225462966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45976.773225462966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45976.773225462966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45976.773225462966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45976.773225462966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45976.773225462966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45976.773225462966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45976.773225462966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45976.773225462966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45976.773225462966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45976.773225462966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45976.773225462966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45976.773225462966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45976.773225462966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45976.773225462966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45976.773225462966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45976.773225462966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45976.773225462966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45976.773225462966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45976.773225462966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45976.773225462966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45976.773225462966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45976.773225462966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45976.773225462966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45976.773225462966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45976.773225462966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45976.773225462966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45976.773225462966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45976.773225462966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45976.773225462966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45976.773225462966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45976.773225462966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45976.773225462966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45976.773225462966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45976.773225462966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45976.773225462966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45976.773225462966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45976.773225462966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45976.773225462966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45976.773225462966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45976.773225462966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273.29250787037017</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0.32121157407527789</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0.18411666667088866</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0.10668611111759674</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32088</v>
      </c>
      <c r="E6" s="95" t="s">
        <v>39021</v>
      </c>
      <c r="F6" s="96"/>
      <c r="G6" s="97">
        <f ca="1">IFERROR(NOW()-F6,"")</f>
        <v>45976.773225462966</v>
      </c>
      <c r="H6" s="96">
        <v>45976.727743055555</v>
      </c>
      <c r="I6" s="135" t="str">
        <f>IFERROR(VLOOKUP(D6,DB!A:F,6,0),"")</f>
        <v>SCECO</v>
      </c>
      <c r="J6" s="135" t="str">
        <f>IFERROR(VLOOKUP(D6,DB!A:G,7,0),"")</f>
        <v>Dead</v>
      </c>
      <c r="K6" s="98" t="s">
        <v>39120</v>
      </c>
      <c r="L6" s="92" t="str">
        <f>IFERROR(VLOOKUP(D6,DB!A:I,9,0),"")</f>
        <v>Latis</v>
      </c>
    </row>
    <row r="7" spans="1:16" ht="15" customHeight="1">
      <c r="A7" s="135"/>
      <c r="B7" s="135" t="str">
        <f>IFERROR(VLOOKUP(D7,DB!A:K,11,0),"")</f>
        <v/>
      </c>
      <c r="C7" s="94"/>
      <c r="D7" s="92"/>
      <c r="E7" s="95"/>
      <c r="F7" s="96"/>
      <c r="G7" s="97">
        <f ca="1">IFERROR(NOW()-F7,"")</f>
        <v>45976.773225462966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45976.773225462966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45976.773225462966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45976.773225462966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45976.773225462966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45976.773225462966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45976.773225462966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45976.773225462966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45976.773225462966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45976.773225462966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45976.773225462966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45976.773225462966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45976.773225462966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45976.773225462966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45976.773225462966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45976.773225462966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45976.773225462966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45976.773225462966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45976.773225462966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45976.773225462966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45976.773225462966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45976.773225462966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45976.773225462966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45976.773225462966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45976.773225462966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45976.773225462966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45976.773225462966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45976.773225462966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45976.773225462966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45976.773225462966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45976.773225462966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45976.773225462966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45976.773225462966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45976.773225462966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45976.773225462966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45976.773225462966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45976.773225462966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45976.773225462966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45976.773225462966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45976.773225462966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45976.773225462966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45976.773225462966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45976.773225462966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45976.773225462966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45976.773225462966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45976.773225462966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45976.773225462966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45976.773225462966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45976.773225462966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45976.773225462966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45976.773225462966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45976.773225462966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45976.773225462966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45976.773225462966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45976.773225462966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45976.773225462966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45976.773225462966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45976.773225462966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45976.773225462966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45976.773225462966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45976.773225462966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45976.773225462966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45976.773225462966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45976.773225462966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45976.773225462966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45976.773225462966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45976.773225462966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45976.773225462966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45976.773225462966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45976.773225462966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45976.773225462966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45976.773225462966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45976.773225462966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45976.773225462966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45976.773225462966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45976.773225462966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45976.773225462966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45976.773225462966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45976.773225462966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45976.773225462966</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6"/>
  <sheetViews>
    <sheetView tabSelected="1" workbookViewId="0">
      <selection activeCell="D11" sqref="D11:D1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84.941165277778055</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50.584348148149729</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28.112114351853961</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39" ca="1" si="2">IFERROR(NOW()-F6,"")</f>
        <v>45976.773225462966</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45976.773225462966</v>
      </c>
      <c r="H7" s="125">
        <v>45976.442164351851</v>
      </c>
      <c r="I7" s="124" t="str">
        <f>IFERROR(VLOOKUP(D7,DB!A:F,6,0),"")</f>
        <v>SCECO</v>
      </c>
      <c r="J7" s="124" t="str">
        <f>IFERROR(VLOOKUP(D7,DB!A:G,7,0),"")</f>
        <v>Haj Removal</v>
      </c>
      <c r="K7" s="124" t="s">
        <v>39131</v>
      </c>
      <c r="L7" s="124" t="str">
        <f>IFERROR(VLOOKUP(D7,DB!A:I,9,0),"")</f>
        <v>Latis</v>
      </c>
    </row>
    <row r="8" spans="1:13" ht="30.75">
      <c r="A8" s="124" t="s">
        <v>39129</v>
      </c>
      <c r="B8" s="124" t="str">
        <f>IFERROR(VLOOKUP(D8,DB!A:K,11,0),"")</f>
        <v>R5</v>
      </c>
      <c r="C8" s="124">
        <v>2</v>
      </c>
      <c r="D8" s="124" t="s">
        <v>38268</v>
      </c>
      <c r="E8" s="124" t="s">
        <v>39021</v>
      </c>
      <c r="F8" s="124"/>
      <c r="G8" s="126">
        <f t="shared" ca="1" si="2"/>
        <v>45976.773225462966</v>
      </c>
      <c r="H8" s="158">
        <v>45976.54896990741</v>
      </c>
      <c r="I8" s="124" t="str">
        <f>IFERROR(VLOOKUP(D8,DB!A:F,6,0),"")</f>
        <v>SCECO</v>
      </c>
      <c r="J8" s="124" t="str">
        <f>IFERROR(VLOOKUP(D8,DB!A:G,7,0),"")</f>
        <v>Good</v>
      </c>
      <c r="K8" s="124" t="s">
        <v>39131</v>
      </c>
      <c r="L8" s="124" t="str">
        <f>IFERROR(VLOOKUP(D8,DB!A:I,9,0),"")</f>
        <v>Latis</v>
      </c>
    </row>
    <row r="9" spans="1:13">
      <c r="A9" s="124" t="s">
        <v>39129</v>
      </c>
      <c r="B9" s="124" t="str">
        <f>IFERROR(VLOOKUP(D9,DB!A:K,11,0),"")</f>
        <v>R5</v>
      </c>
      <c r="C9" s="124">
        <v>1</v>
      </c>
      <c r="D9" s="124" t="s">
        <v>33353</v>
      </c>
      <c r="E9" s="124" t="s">
        <v>39021</v>
      </c>
      <c r="F9" s="124"/>
      <c r="G9" s="126">
        <f t="shared" ca="1" si="2"/>
        <v>45976.773225462966</v>
      </c>
      <c r="H9" s="158">
        <v>45976.567210648151</v>
      </c>
      <c r="I9" s="124" t="str">
        <f>IFERROR(VLOOKUP(D9,DB!A:F,6,0),"")</f>
        <v>SCECO</v>
      </c>
      <c r="J9" s="124" t="str">
        <f>IFERROR(VLOOKUP(D9,DB!A:G,7,0),"")</f>
        <v>Weak</v>
      </c>
      <c r="K9" s="124" t="s">
        <v>39132</v>
      </c>
      <c r="L9" s="124" t="str">
        <f>IFERROR(VLOOKUP(D9,DB!A:I,9,0),"")</f>
        <v>Latis</v>
      </c>
    </row>
    <row r="10" spans="1:13">
      <c r="A10" s="124"/>
      <c r="B10" s="124" t="str">
        <f>IFERROR(VLOOKUP(D10,DB!A:K,11,0),"")</f>
        <v/>
      </c>
      <c r="C10" s="124"/>
      <c r="D10" s="124"/>
      <c r="E10" s="124"/>
      <c r="F10" s="124"/>
      <c r="G10" s="126">
        <f t="shared" ca="1" si="2"/>
        <v>45976.773225462966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45976.773225462966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45976.773225462966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45976.773225462966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45976.773225462966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45976.773225462966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45976.773225462966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45976.773225462966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45976.773225462966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45976.773225462966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45976.773225462966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45976.773225462966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45976.773225462966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45976.773225462966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45976.773225462966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45976.773225462966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45976.773225462966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45976.773225462966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45976.773225462966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45976.773225462966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45976.773225462966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45976.773225462966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45976.773225462966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45976.773225462966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45976.773225462966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45976.773225462966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45976.773225462966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45976.773225462966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45976.773225462966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45976.773225462966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ref="G40:G103" ca="1" si="3">IFERROR(NOW()-F40,"")</f>
        <v>45976.773225462966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45976.773225462966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45976.773225462966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45976.773225462966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45976.773225462966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45976.773225462966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45976.773225462966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45976.773225462966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45976.773225462966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45976.773225462966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45976.773225462966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45976.773225462966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45976.773225462966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45976.773225462966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45976.773225462966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45976.773225462966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45976.773225462966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45976.773225462966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45976.773225462966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45976.773225462966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45976.773225462966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45976.773225462966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45976.773225462966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45976.773225462966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45976.773225462966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45976.773225462966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45976.773225462966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45976.773225462966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45976.773225462966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45976.773225462966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45976.773225462966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45976.773225462966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45976.773225462966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45976.773225462966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45976.773225462966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45976.773225462966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45976.773225462966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45976.773225462966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45976.773225462966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45976.773225462966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45976.773225462966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45976.773225462966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45976.773225462966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45976.773225462966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45976.773225462966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45976.773225462966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45976.773225462966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45976.773225462966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45976.773225462966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45976.773225462966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45976.773225462966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45976.773225462966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45976.773225462966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45976.773225462966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45976.773225462966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45976.773225462966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45976.773225462966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45976.773225462966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45976.773225462966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45976.773225462966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45976.773225462966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45976.773225462966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45976.773225462966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45976.773225462966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4">IFERROR(NOW()-F104,"")</f>
        <v>45976.773225462966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45976.773225462966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45976.773225462966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45976.773225462966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45976.773225462966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45976.773225462966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45976.773225462966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45976.773225462966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45976.773225462966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45976.773225462966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45976.773225462966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45976.773225462966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45976.773225462966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45976.773225462966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45976.773225462966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45976.773225462966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45976.773225462966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45976.773225462966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45976.773225462966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45976.773225462966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45976.773225462966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45976.773225462966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45976.773225462966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45976.773225462966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45976.773225462966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45976.773225462966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45976.773225462966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45976.773225462966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45976.773225462966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45976.773225462966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45976.773225462966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45976.773225462966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45976.773225462966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45976.773225462966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45976.773225462966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45976.773225462966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45976.773225462966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45976.773225462966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45976.773225462966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45976.773225462966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45976.773225462966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45976.773225462966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45976.773225462966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45976.773225462966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45976.773225462966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45976.773225462966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45976.773225462966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45976.773225462966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45976.773225462966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45976.773225462966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45976.773225462966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45976.773225462966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45976.773225462966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45976.773225462966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45976.773225462966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45976.773225462966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45976.773225462966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45976.773225462966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45976.773225462966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45976.773225462966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45976.773225462966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45976.773225462966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45976.773225462966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45976.773225462966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5">IFERROR(NOW()-F168,"")</f>
        <v>45976.773225462966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45976.773225462966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45976.773225462966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45976.773225462966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45976.773225462966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45976.773225462966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45976.773225462966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45976.773225462966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45976.773225462966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45976.773225462966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45976.773225462966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45976.773225462966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45976.773225462966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45976.773225462966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45976.773225462966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45976.773225462966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45976.773225462966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45976.773225462966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45976.773225462966</v>
      </c>
      <c r="H186" s="124"/>
      <c r="I186" s="124" t="str">
        <f>IFERROR(VLOOKUP(D186,DB!A:F,6,0),"")</f>
        <v/>
      </c>
      <c r="J186" s="124" t="str">
        <f>IFERROR(VLOOKUP(D186,DB!A:G,7,0),"")</f>
        <v/>
      </c>
      <c r="K186" s="124"/>
      <c r="L186" s="124" t="str">
        <f>IFERROR(VLOOKUP(D186,DB!A:I,9,0),"")</f>
        <v/>
      </c>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45976.773225462966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45976.773225462966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45976.773225462966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45976.773225462966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45976.773225462966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45976.773225462966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45976.773225462966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45976.773225462966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45976.773225462966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45976.773225462966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45976.773225462966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45976.773225462966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45976.773225462966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45976.773225462966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45976.773225462966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45976.773225462966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45976.773225462966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45976.773225462966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45976.773225462966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45976.773225462966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45976.773225462966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45976.773225462966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45976.773225462966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45976.773225462966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45976.773225462966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45976.773225462966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45976.773225462966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45976.773225462966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45976.773225462966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45976.773225462966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45976.773225462966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45976.773225462966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45976.773225462966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45976.773225462966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45976.773225462966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45976.773225462966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45976.773225462966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45976.773225462966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45976.773225462966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45976.773225462966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45976.773225462966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45976.773225462966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45976.773225462966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45976.773225462966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45976.773225462966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45976.773225462966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45976.773225462966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45976.773225462966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45976.773225462966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45976.773225462966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45976.773225462966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45976.773225462966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45976.773225462966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45976.773225462966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45976.773225462966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45976.773225462966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45976.773225462966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45976.773225462966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45976.773225462966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45976.773225462966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45976.773225462966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45976.773225462966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45976.773225462966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45976.773225462966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45976.773225462966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45976.773225462966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45976.773225462966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45976.773225462966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45976.773225462966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45976.773225462966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45976.773225462966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45976.773225462966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45976.773225462966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45976.773225462966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45976.773225462966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45976.773225462966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45976.773225462966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45976.773225462966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45976.773225462966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45976.773225462966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45976.773225462966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45976.773225462966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45976.773225462966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45976.773225462966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45976.773225462966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45976.773225462966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45976.773225462966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45976.773225462966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45976.773225462966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45976.773225462966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45976.773225462966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45976.773225462966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45976.773225462966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45976.773225462966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45976.773225462966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45976.773225462966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45976.773225462966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45976.773225462966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45976.773225462966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45976.773225462966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45976.773225462966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45976.773225462966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45976.773225462966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45976.773225462966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45976.773225462966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45976.773225462966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45976.773225462966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45976.773225462966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45976.773225462966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45976.773225462966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45976.773225462966</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2025-11-15T15:33:26Z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