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866" documentId="120_S{2AC9BD13-BADA-5192-A53E-5A8FF88502F6}" xr6:coauthVersionLast="47" xr6:coauthVersionMax="47" xr10:uidLastSave="{5458E90D-F856-4907-B499-10AD05CD4569}"/>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G3" i="9"/>
  <c r="G4" i="9"/>
  <c r="G5" i="9"/>
  <c r="G6" i="9"/>
  <c r="G7" i="9"/>
  <c r="I3" i="9"/>
  <c r="I4" i="9"/>
  <c r="I5" i="9"/>
  <c r="D6" i="3"/>
  <c r="D7" i="3"/>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D10" i="3"/>
  <c r="L3" i="4"/>
  <c r="L4" i="4"/>
  <c r="L5" i="4"/>
  <c r="L6" i="4"/>
  <c r="L7" i="4"/>
  <c r="L8" i="4"/>
  <c r="L9" i="4"/>
  <c r="G6" i="5"/>
  <c r="G7" i="5"/>
  <c r="G8" i="5"/>
  <c r="G9" i="5"/>
  <c r="G10" i="5"/>
  <c r="G11" i="5"/>
  <c r="G12" i="5"/>
  <c r="G13" i="5"/>
  <c r="G14" i="5"/>
  <c r="G15" i="5"/>
  <c r="G16" i="5"/>
  <c r="G17" i="5"/>
  <c r="G18" i="5"/>
  <c r="B6" i="5"/>
  <c r="B7" i="5"/>
  <c r="B8" i="5"/>
  <c r="B9" i="5"/>
  <c r="B10" i="5"/>
  <c r="B11" i="5"/>
  <c r="B12" i="5"/>
  <c r="B13" i="5"/>
  <c r="B14" i="5"/>
  <c r="B15" i="5"/>
  <c r="B16" i="5"/>
  <c r="B17" i="5"/>
  <c r="B18" i="5"/>
  <c r="I6" i="5"/>
  <c r="I7" i="5"/>
  <c r="I8" i="5"/>
  <c r="I9" i="5"/>
  <c r="I10" i="5"/>
  <c r="I11" i="5"/>
  <c r="I12" i="5"/>
  <c r="I13" i="5"/>
  <c r="I14" i="5"/>
  <c r="I15" i="5"/>
  <c r="I16" i="5"/>
  <c r="I17" i="5"/>
  <c r="I18" i="5"/>
  <c r="J6" i="5"/>
  <c r="J7" i="5"/>
  <c r="J8" i="5"/>
  <c r="J9" i="5"/>
  <c r="J10" i="5"/>
  <c r="J11" i="5"/>
  <c r="J12" i="5"/>
  <c r="J13" i="5"/>
  <c r="J14" i="5"/>
  <c r="J15" i="5"/>
  <c r="J16" i="5"/>
  <c r="J17" i="5"/>
  <c r="J18" i="5"/>
  <c r="L6" i="5"/>
  <c r="L7" i="5"/>
  <c r="L8" i="5"/>
  <c r="L9" i="5"/>
  <c r="L10" i="5"/>
  <c r="L11" i="5"/>
  <c r="L12" i="5"/>
  <c r="L13" i="5"/>
  <c r="L14" i="5"/>
  <c r="L15" i="5"/>
  <c r="L16" i="5"/>
  <c r="L17" i="5"/>
  <c r="L18"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J4" i="9"/>
  <c r="L4" i="9"/>
  <c r="B5" i="9"/>
  <c r="J5" i="9"/>
  <c r="L5" i="9"/>
  <c r="B6" i="9"/>
  <c r="I6" i="9"/>
  <c r="J6" i="9"/>
  <c r="L6" i="9"/>
  <c r="B7" i="9"/>
  <c r="I7" i="9"/>
  <c r="J7" i="9"/>
  <c r="L7" i="9"/>
  <c r="B8" i="9"/>
  <c r="G8" i="9"/>
  <c r="I8" i="9"/>
  <c r="J8" i="9"/>
  <c r="L8" i="9"/>
  <c r="B9" i="9"/>
  <c r="G9" i="9"/>
  <c r="I9" i="9"/>
  <c r="J9" i="9"/>
  <c r="L9" i="9"/>
  <c r="B10" i="9"/>
  <c r="G10" i="9"/>
  <c r="I10" i="9"/>
  <c r="J10" i="9"/>
  <c r="L10" i="9"/>
  <c r="B3" i="9"/>
  <c r="J3" i="9"/>
  <c r="L3" i="9"/>
  <c r="D5" i="3"/>
  <c r="D11" i="3"/>
  <c r="D12" i="3"/>
  <c r="D13"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G2" i="1"/>
  <c r="G5" i="5"/>
  <c r="B3" i="4"/>
  <c r="G3" i="4"/>
  <c r="I3" i="4"/>
  <c r="J3" i="4"/>
  <c r="B4" i="4"/>
  <c r="G4" i="4"/>
  <c r="I4" i="4"/>
  <c r="J4" i="4"/>
  <c r="B5" i="4"/>
  <c r="G5" i="4"/>
  <c r="I5" i="4"/>
  <c r="J5" i="4"/>
  <c r="B6" i="4"/>
  <c r="G6" i="4"/>
  <c r="I6" i="4"/>
  <c r="J6" i="4"/>
  <c r="B7" i="4"/>
  <c r="G7" i="4"/>
  <c r="I7" i="4"/>
  <c r="J7" i="4"/>
  <c r="B8" i="4"/>
  <c r="G8" i="4"/>
  <c r="I8" i="4"/>
  <c r="J8" i="4"/>
  <c r="B9" i="4"/>
  <c r="G9" i="4"/>
  <c r="I9" i="4"/>
  <c r="J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alcChain>
</file>

<file path=xl/sharedStrings.xml><?xml version="1.0" encoding="utf-8"?>
<sst xmlns="http://schemas.openxmlformats.org/spreadsheetml/2006/main" count="180281" uniqueCount="39128">
  <si>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</si>
  <si>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</si>
  <si>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</si>
  <si>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</si>
  <si>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</si>
  <si>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</si>
  <si>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</si>
  <si>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</si>
  <si>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</si>
  <si>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</si>
  <si>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</si>
  <si>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</si>
  <si>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</si>
  <si>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</si>
  <si>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</si>
  <si>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</si>
  <si>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</si>
  <si>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</si>
  <si>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</si>
  <si>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</si>
  <si>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</si>
  <si>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</si>
  <si>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</si>
  <si>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</si>
  <si>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</si>
  <si>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</si>
  <si>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</si>
  <si>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</si>
  <si>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</si>
  <si>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</si>
  <si>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</si>
  <si>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</si>
  <si>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</si>
  <si>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</si>
  <si>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</si>
  <si>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</si>
  <si>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</si>
  <si>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</si>
  <si>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</si>
  <si>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</si>
  <si>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</si>
  <si>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</si>
  <si>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</si>
  <si>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</si>
  <si>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</si>
  <si>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</si>
  <si>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</si>
  <si>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</si>
  <si>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</si>
  <si>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</si>
  <si>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</si>
  <si>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</si>
  <si>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</si>
  <si>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</si>
  <si>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</si>
  <si>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</si>
  <si>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</si>
  <si>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</si>
  <si>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</si>
  <si>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</si>
  <si>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</si>
  <si>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</si>
  <si>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</si>
  <si>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</si>
  <si>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</si>
  <si>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</si>
  <si>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</si>
  <si>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</si>
  <si>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</si>
  <si>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</si>
  <si>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</si>
  <si>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</si>
  <si>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</si>
  <si>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</si>
  <si>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</si>
  <si>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</si>
  <si>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</si>
  <si>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</si>
  <si>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</si>
  <si>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</si>
  <si>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</si>
  <si>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</si>
  <si>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</si>
  <si>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</si>
  <si>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</si>
  <si>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</si>
  <si>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</si>
  <si>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</si>
  <si>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</si>
  <si>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</si>
  <si>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</si>
  <si>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</si>
  <si>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</si>
  <si>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</si>
  <si>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</si>
  <si>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</si>
  <si>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</si>
  <si>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</si>
  <si>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</si>
  <si>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</si>
  <si>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</si>
  <si>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</si>
  <si>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</si>
  <si>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</si>
  <si>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</si>
  <si>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</si>
  <si>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</si>
  <si>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</si>
  <si>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</si>
  <si>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</si>
  <si>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</si>
  <si>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</si>
  <si>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</si>
  <si>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</si>
  <si>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</si>
  <si>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</si>
  <si>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</si>
  <si>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</si>
  <si>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</si>
  <si>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</si>
  <si>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</si>
  <si>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</si>
  <si>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</si>
  <si>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</si>
  <si>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</si>
  <si>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</si>
  <si>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</si>
  <si>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</si>
  <si>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</si>
  <si>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</si>
  <si>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</si>
  <si>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</si>
  <si>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</si>
  <si>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</si>
  <si>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</si>
  <si>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</si>
  <si>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</si>
  <si>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</si>
  <si>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</si>
  <si>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</si>
  <si>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</si>
  <si>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</si>
  <si>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</si>
  <si>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</si>
  <si>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</si>
  <si>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</si>
  <si>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</si>
  <si>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</si>
  <si>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</si>
  <si>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</si>
  <si>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</si>
  <si>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</si>
  <si>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</si>
  <si>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</si>
  <si>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</si>
  <si>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</si>
  <si>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</si>
  <si>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</si>
  <si>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</si>
  <si>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</si>
  <si>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</si>
  <si>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</si>
  <si>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</si>
  <si>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</si>
  <si>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</si>
  <si>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</si>
  <si>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</si>
  <si>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</si>
  <si>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</si>
  <si>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</si>
  <si>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</si>
  <si>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</si>
  <si>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</si>
  <si>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</si>
  <si>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</si>
  <si>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</si>
  <si>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</si>
  <si>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</si>
  <si>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</si>
  <si>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</si>
  <si>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</si>
  <si>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</si>
  <si>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</si>
  <si>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</si>
  <si>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</si>
  <si>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</si>
  <si>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</si>
  <si>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</si>
  <si>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</si>
  <si>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</si>
  <si>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</si>
  <si>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</si>
  <si>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</si>
  <si>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</si>
  <si>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</si>
  <si>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</si>
  <si>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</si>
  <si>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</si>
  <si>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</si>
  <si>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</si>
  <si>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</si>
  <si>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</si>
  <si>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</si>
  <si>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</si>
  <si>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</si>
  <si>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</si>
  <si>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</si>
  <si>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</si>
  <si>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</si>
  <si>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</si>
  <si>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</si>
  <si>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</si>
  <si>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</si>
  <si>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</si>
  <si>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</si>
  <si>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</si>
  <si>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</si>
  <si>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</si>
  <si>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</si>
  <si>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</si>
  <si>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</si>
  <si>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</si>
  <si>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</si>
  <si>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</si>
  <si>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</si>
  <si>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</si>
  <si>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</si>
  <si>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</si>
  <si>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</si>
  <si>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</si>
  <si>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</si>
  <si>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</si>
  <si>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</si>
  <si>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</si>
  <si>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</si>
  <si>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</si>
  <si>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</si>
  <si>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</si>
  <si>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</si>
  <si>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</si>
  <si>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</si>
  <si>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</si>
  <si>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</si>
  <si>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</si>
  <si>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</si>
  <si>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</si>
  <si>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</si>
  <si>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</si>
  <si>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</si>
  <si>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</si>
  <si>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</si>
  <si>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</si>
  <si>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</si>
  <si>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</si>
  <si>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</si>
  <si>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</si>
  <si>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</si>
  <si>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</si>
  <si>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</si>
  <si>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</si>
  <si>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</si>
  <si>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</si>
  <si>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</si>
  <si>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</si>
  <si>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</si>
  <si>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</si>
  <si>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</si>
  <si>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</si>
  <si>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</si>
  <si>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</si>
  <si>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</si>
  <si>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</si>
  <si>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</si>
  <si>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</si>
  <si>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</si>
  <si>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</si>
  <si>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</si>
  <si>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</si>
  <si>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</si>
  <si>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</si>
  <si>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</si>
  <si>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</si>
  <si>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</si>
  <si>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</si>
  <si>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</si>
  <si>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</si>
  <si>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</si>
  <si>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</si>
  <si>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</si>
  <si>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</si>
  <si>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</si>
  <si>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</si>
  <si>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</si>
  <si>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</si>
  <si>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</si>
  <si>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</si>
  <si>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</si>
  <si>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</si>
  <si>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</si>
  <si>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</si>
  <si>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</si>
  <si>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</si>
  <si>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</si>
  <si>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</si>
  <si>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</si>
  <si>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</si>
  <si>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</si>
  <si>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</si>
  <si>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</si>
  <si>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</si>
  <si>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</si>
  <si>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</si>
  <si>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</si>
  <si>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</si>
  <si>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</si>
  <si>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</si>
  <si>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</si>
  <si>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</si>
  <si>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</si>
  <si>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</si>
  <si>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</si>
  <si>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</si>
  <si>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</si>
  <si>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</si>
  <si>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</si>
  <si>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</si>
  <si>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</si>
  <si>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</si>
  <si>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</si>
  <si>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</si>
  <si>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</si>
  <si>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</si>
  <si>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</si>
  <si>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</si>
  <si>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</si>
  <si>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</si>
  <si>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</si>
  <si>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</si>
  <si>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</si>
  <si>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</si>
  <si>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</si>
  <si>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</si>
  <si>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</si>
  <si>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</si>
  <si>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</si>
  <si>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</si>
  <si>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</si>
  <si>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</si>
  <si>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</si>
  <si>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</si>
  <si>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</si>
  <si>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</si>
  <si>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</si>
  <si>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</si>
  <si>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</si>
  <si>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</si>
  <si>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</si>
  <si>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</si>
  <si>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</si>
  <si>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</si>
  <si>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</si>
  <si>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</si>
  <si>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</si>
  <si>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</si>
  <si>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</si>
  <si>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</si>
  <si>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</si>
  <si>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</si>
  <si>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</si>
  <si>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</si>
  <si>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</si>
  <si>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</si>
  <si>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</si>
  <si>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</si>
  <si>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</si>
  <si>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</si>
  <si>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</si>
  <si>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</si>
  <si>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</si>
  <si>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</si>
  <si>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</si>
  <si>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</si>
  <si>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</si>
  <si>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</si>
  <si>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</si>
  <si>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</si>
  <si>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</si>
  <si>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</si>
  <si>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</si>
  <si>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</si>
  <si>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</si>
  <si>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</si>
  <si>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</si>
  <si>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</si>
  <si>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</si>
  <si>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</si>
  <si>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</si>
  <si>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</si>
  <si>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</si>
  <si>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</si>
  <si>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</si>
  <si>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</si>
  <si>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</si>
  <si>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</si>
  <si>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</si>
  <si>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</si>
  <si>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</si>
  <si>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</si>
  <si>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</si>
  <si>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</si>
  <si>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</si>
  <si>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</si>
  <si>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</si>
  <si>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</si>
  <si>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</si>
  <si>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</si>
  <si>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</si>
  <si>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</si>
  <si>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</si>
  <si>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</si>
  <si>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</si>
  <si>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</si>
  <si>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</si>
  <si>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</si>
  <si>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</si>
  <si>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</si>
  <si>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</si>
  <si>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</si>
  <si>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</si>
  <si>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</si>
  <si>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</si>
  <si>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</si>
  <si>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</si>
  <si>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</si>
  <si>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</si>
  <si>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</si>
  <si>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</si>
  <si>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</si>
  <si>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</si>
  <si>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</si>
  <si>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</si>
  <si>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</si>
  <si>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</si>
  <si>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</si>
  <si>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</si>
  <si>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</si>
  <si>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</si>
  <si>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</si>
  <si>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</si>
  <si>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</si>
  <si>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</si>
  <si>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</si>
  <si>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</si>
  <si>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</si>
  <si>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</si>
  <si>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</si>
  <si>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</si>
  <si>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</si>
  <si>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</si>
  <si>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</si>
  <si>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</si>
  <si>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</si>
  <si>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</si>
  <si>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</si>
  <si>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</si>
  <si>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</si>
  <si>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</si>
  <si>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</si>
  <si>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</si>
  <si>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</si>
  <si>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</si>
  <si>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</si>
  <si>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</si>
  <si>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</si>
  <si>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</si>
  <si>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</si>
  <si>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</si>
  <si>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</si>
  <si>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</si>
  <si>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</si>
  <si>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</si>
  <si>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</si>
  <si>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</si>
  <si>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</si>
  <si>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</si>
  <si>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</si>
  <si>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</si>
  <si>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</si>
  <si>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</si>
  <si>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</si>
  <si>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</si>
  <si>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</si>
  <si>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</si>
  <si>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</si>
  <si>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</si>
  <si>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</si>
  <si>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</si>
  <si>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</si>
  <si>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</si>
  <si>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</si>
  <si>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</si>
  <si>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</si>
  <si>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</si>
  <si>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</si>
  <si>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</si>
  <si>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</si>
  <si>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</si>
  <si>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</si>
  <si>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</si>
  <si>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</si>
  <si>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</si>
  <si>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</si>
  <si>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</si>
  <si>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</si>
  <si>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</si>
  <si>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</si>
  <si>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</si>
  <si>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</si>
  <si>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</si>
  <si>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</si>
  <si>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</si>
  <si>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</si>
  <si>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</si>
  <si>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</si>
  <si>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</si>
  <si>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</si>
  <si>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</si>
  <si>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</si>
  <si>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</si>
  <si>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</si>
  <si>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</si>
  <si>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</si>
  <si>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</si>
  <si>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</si>
  <si>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</si>
  <si>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</si>
  <si>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</si>
  <si>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</si>
  <si>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</si>
  <si>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</si>
  <si>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</si>
  <si>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</si>
  <si>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</si>
  <si>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</si>
  <si>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</si>
  <si>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</si>
  <si>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</si>
  <si>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</si>
  <si>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</si>
  <si>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</si>
  <si>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</si>
  <si>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</si>
  <si>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</si>
  <si>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</si>
  <si>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</si>
  <si>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</si>
  <si>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</si>
  <si>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</si>
  <si>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</si>
  <si>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</si>
  <si>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</si>
  <si>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</si>
  <si>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</si>
  <si>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</si>
  <si>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</si>
  <si>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</si>
  <si>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</si>
  <si>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</si>
  <si>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</si>
  <si>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</si>
  <si>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</si>
  <si>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</si>
  <si>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</si>
  <si>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</si>
  <si>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</si>
  <si>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</si>
  <si>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</si>
  <si>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</si>
  <si>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</si>
  <si>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</si>
  <si>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</si>
  <si>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</si>
  <si>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</si>
  <si>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</si>
  <si>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</si>
  <si>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</si>
  <si>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</si>
  <si>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</si>
  <si>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</si>
  <si>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</si>
  <si>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</si>
  <si>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</si>
  <si>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</si>
  <si>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</si>
  <si>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</si>
  <si>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</si>
  <si>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</si>
  <si>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</si>
  <si>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</si>
  <si>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</si>
  <si>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</si>
  <si>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</si>
  <si>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</si>
  <si>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</si>
  <si>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</si>
  <si>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</si>
  <si>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</si>
  <si>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</si>
  <si>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</si>
  <si>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</si>
  <si>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</si>
  <si>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</si>
  <si>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</si>
  <si>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</si>
  <si>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</si>
  <si>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</si>
  <si>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</si>
  <si>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</si>
  <si>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</si>
  <si>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</si>
  <si>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</si>
  <si>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</si>
  <si>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</si>
  <si>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</si>
  <si>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</si>
  <si>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</si>
  <si>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</si>
  <si>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</si>
  <si>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</si>
  <si>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</si>
  <si>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</si>
  <si>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</si>
  <si>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</si>
  <si>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</si>
  <si>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</si>
  <si>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</si>
  <si>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</si>
  <si>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</si>
  <si>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</si>
  <si>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</si>
  <si>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</si>
  <si>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</si>
  <si>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</si>
  <si>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</si>
  <si>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</si>
  <si>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</si>
  <si>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</si>
  <si>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</si>
  <si>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</si>
  <si>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</si>
  <si>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</si>
  <si>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</si>
  <si>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</si>
  <si>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</si>
  <si>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</si>
  <si>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</si>
  <si>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</si>
  <si>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</si>
  <si>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</si>
  <si>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</si>
  <si>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</si>
  <si>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</si>
  <si>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</si>
  <si>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</si>
  <si>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</si>
  <si>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</si>
  <si>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</si>
  <si>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</si>
  <si>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</si>
  <si>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</si>
  <si>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</si>
  <si>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</si>
  <si>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</si>
  <si>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</si>
  <si>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</si>
  <si>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</si>
  <si>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</si>
  <si>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</si>
  <si>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</si>
  <si>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</si>
  <si>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</si>
  <si>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</si>
  <si>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</si>
  <si>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</si>
  <si>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</si>
  <si>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</si>
  <si>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</si>
  <si>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</si>
  <si>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</si>
  <si>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</si>
  <si>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</si>
  <si>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</si>
  <si>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</si>
  <si>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</si>
  <si>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</si>
  <si>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</si>
  <si>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</si>
  <si>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</si>
  <si>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</si>
  <si>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</si>
  <si>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</si>
  <si>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</si>
  <si>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</si>
  <si>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</si>
  <si>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</si>
  <si>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</si>
  <si>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</si>
  <si>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</si>
  <si>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</si>
  <si>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</si>
  <si>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</si>
  <si>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</si>
  <si>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</si>
  <si>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</si>
  <si>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</si>
  <si>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</si>
  <si>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</si>
  <si>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</si>
  <si>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</si>
  <si>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</si>
  <si>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</si>
  <si>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</si>
  <si>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</si>
  <si>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</si>
  <si>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</si>
  <si>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</si>
  <si>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</si>
  <si>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</si>
  <si>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</si>
  <si>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</si>
  <si>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</si>
  <si>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</si>
  <si>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</si>
  <si>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</si>
  <si>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</si>
  <si>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</si>
  <si>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</si>
  <si>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</si>
  <si>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</si>
  <si>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</si>
  <si>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</si>
  <si>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</si>
  <si>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</si>
  <si>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</si>
  <si>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</si>
  <si>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</si>
  <si>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</si>
  <si>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</si>
  <si>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</si>
  <si>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</si>
  <si>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</si>
  <si>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</si>
  <si>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</si>
  <si>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</si>
  <si>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</si>
  <si>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</si>
  <si>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</si>
  <si>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</si>
  <si>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</si>
  <si>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</si>
  <si>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</si>
  <si>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</si>
  <si>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</si>
  <si>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</si>
  <si>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</si>
  <si>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</si>
  <si>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</si>
  <si>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</si>
  <si>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</si>
  <si>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</si>
  <si>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</si>
  <si>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</si>
  <si>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</si>
  <si>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</si>
  <si>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</si>
  <si>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</si>
  <si>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</si>
  <si>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</si>
  <si>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</si>
  <si>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</si>
  <si>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</si>
  <si>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</si>
  <si>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</si>
  <si>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</si>
  <si>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</si>
  <si>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</si>
  <si>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</si>
  <si>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</si>
  <si>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</si>
  <si>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</si>
  <si>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</si>
  <si>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</si>
  <si>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</si>
  <si>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</si>
  <si>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</si>
  <si>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</si>
  <si>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</si>
  <si>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</si>
  <si>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</si>
  <si>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</si>
  <si>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</si>
  <si>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</si>
  <si>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</si>
  <si>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</si>
  <si>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</si>
  <si>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</si>
  <si>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</si>
  <si>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</si>
  <si>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</si>
  <si>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</si>
  <si>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</si>
  <si>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</si>
  <si>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</si>
  <si>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</si>
  <si>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</si>
  <si>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</si>
  <si>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</si>
  <si>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</si>
  <si>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</si>
  <si>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</si>
  <si>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</si>
  <si>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</si>
  <si>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</si>
  <si>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</si>
  <si>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</si>
  <si>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</si>
  <si>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</si>
  <si>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</si>
  <si>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</si>
  <si>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</si>
  <si>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</si>
  <si>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</si>
  <si>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</si>
  <si>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</si>
  <si>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</si>
  <si>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</si>
  <si>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</si>
  <si>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</si>
  <si>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</si>
  <si>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</si>
  <si>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</si>
  <si>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</si>
  <si>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</si>
  <si>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</si>
  <si>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</si>
  <si>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</si>
  <si>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</si>
  <si>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</si>
  <si>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</si>
  <si>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</si>
  <si>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</si>
  <si>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</si>
  <si>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</si>
  <si>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</si>
  <si>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</si>
  <si>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</si>
  <si>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</si>
  <si>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</si>
  <si>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</si>
  <si>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</si>
  <si>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</si>
  <si>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</si>
  <si>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</si>
  <si>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</si>
  <si>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</si>
  <si>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</si>
  <si>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</si>
  <si>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</si>
  <si>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</si>
  <si>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</si>
  <si>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</si>
  <si>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</si>
  <si>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</si>
  <si>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</si>
  <si>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</si>
  <si>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</si>
  <si>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</si>
  <si>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</si>
  <si>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</si>
  <si>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</si>
  <si>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</si>
  <si>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</si>
  <si>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</si>
  <si>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</si>
  <si>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</si>
  <si>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</si>
  <si>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</si>
  <si>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</si>
  <si>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</si>
  <si>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</si>
  <si>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</si>
  <si>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</si>
  <si>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</si>
  <si>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</si>
  <si>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</si>
  <si>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</si>
  <si>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</si>
  <si>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</si>
  <si>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</si>
  <si>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</si>
  <si>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</si>
  <si>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</si>
  <si>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</si>
  <si>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</si>
  <si>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</si>
  <si>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</si>
  <si>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</si>
  <si>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</si>
  <si>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</si>
  <si>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</si>
  <si>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</si>
  <si>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</si>
  <si>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</si>
  <si>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</si>
  <si>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</si>
  <si>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</si>
  <si>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</si>
  <si>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</si>
  <si>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</si>
  <si>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</si>
  <si>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</si>
  <si>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</si>
  <si>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</si>
  <si>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</si>
  <si>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</si>
  <si>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</si>
  <si>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</si>
  <si>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</si>
  <si>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</si>
  <si>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</si>
  <si>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</si>
  <si>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</si>
  <si>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</si>
  <si>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</si>
  <si>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</si>
  <si>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</si>
  <si>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</si>
  <si>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</si>
  <si>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</si>
  <si>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</si>
  <si>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</si>
  <si>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</si>
  <si>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</si>
  <si>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</si>
  <si>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</si>
  <si>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</si>
  <si>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</si>
  <si>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</si>
  <si>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</si>
  <si>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</si>
  <si>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</si>
  <si>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</si>
  <si>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</si>
  <si>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</si>
  <si>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</si>
  <si>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</si>
  <si>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</si>
  <si>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</si>
  <si>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</si>
  <si>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</si>
  <si>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</si>
  <si>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</si>
  <si>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</si>
  <si>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</si>
  <si>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</si>
  <si>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</si>
  <si>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</si>
  <si>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</si>
  <si>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</si>
  <si>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</si>
  <si>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</si>
  <si>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</si>
  <si>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</si>
  <si>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</si>
  <si>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</si>
  <si>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</si>
  <si>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</si>
  <si>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</si>
  <si>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</si>
  <si>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</si>
  <si>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</si>
  <si>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</si>
  <si>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</si>
  <si>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</si>
  <si>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</si>
  <si>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</si>
  <si>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</si>
  <si>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</si>
  <si>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</si>
  <si>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</si>
  <si>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</si>
  <si>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</si>
  <si>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</si>
  <si>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</si>
  <si>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</si>
  <si>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</si>
  <si>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</si>
  <si>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</si>
  <si>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</si>
  <si>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</si>
  <si>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</si>
  <si>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</si>
  <si>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</si>
  <si>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</si>
  <si>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</si>
  <si>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</si>
  <si>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</si>
  <si>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</si>
  <si>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</si>
  <si>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</si>
  <si>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</si>
  <si>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</si>
  <si>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</si>
  <si>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</si>
  <si>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</si>
  <si>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</si>
  <si>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</si>
  <si>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</si>
  <si>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</si>
  <si>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</si>
  <si>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</si>
  <si>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</si>
  <si>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</si>
  <si>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</si>
  <si>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</si>
  <si>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</si>
  <si>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</si>
  <si>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</si>
  <si>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</si>
  <si>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</si>
  <si>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</si>
  <si>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</si>
  <si>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</si>
  <si>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</si>
  <si>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</si>
  <si>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</si>
  <si>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</si>
  <si>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</si>
  <si>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</si>
  <si>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</si>
  <si>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</si>
  <si>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</si>
  <si>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</si>
  <si>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</si>
  <si>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</si>
  <si>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</si>
  <si>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</si>
  <si>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</si>
  <si>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</si>
  <si>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</si>
  <si>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</si>
  <si>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</si>
  <si>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</si>
  <si>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</si>
  <si>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</si>
  <si>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</si>
  <si>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</si>
  <si>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</si>
  <si>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</si>
  <si>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</si>
  <si>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</si>
  <si>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</si>
  <si>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</si>
  <si>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</si>
  <si>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</si>
  <si>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</si>
  <si>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</si>
  <si>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</si>
  <si>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</si>
  <si>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</si>
  <si>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</si>
  <si>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</si>
  <si>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</si>
  <si>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</si>
  <si>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</si>
  <si>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</si>
  <si>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</si>
  <si>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</si>
  <si>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</si>
  <si>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</si>
  <si>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</si>
  <si>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</si>
  <si>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</si>
  <si>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</si>
  <si>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</si>
  <si>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</si>
  <si>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</si>
  <si>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</si>
  <si>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</si>
  <si>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</si>
  <si>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</si>
  <si>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</si>
  <si>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</si>
  <si>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</si>
  <si>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</si>
  <si>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</si>
  <si>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</si>
  <si>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</si>
  <si>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</si>
  <si>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</si>
  <si>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</si>
  <si>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</si>
  <si>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</si>
  <si>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</si>
  <si>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</si>
  <si>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</si>
  <si>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</si>
  <si>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</si>
  <si>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</si>
  <si>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</si>
  <si>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</si>
  <si>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</si>
  <si>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</si>
  <si>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</si>
  <si>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</si>
  <si>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</si>
  <si>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</si>
  <si>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</si>
  <si>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</si>
  <si>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</si>
  <si>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</si>
  <si>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</si>
  <si>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</si>
  <si>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</si>
  <si>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</si>
  <si>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</si>
  <si>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</si>
  <si>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</si>
  <si>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</si>
  <si>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</si>
  <si>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</si>
  <si>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</si>
  <si>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</si>
  <si>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</si>
  <si>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</si>
  <si>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</si>
  <si>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</si>
  <si>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</si>
  <si>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</si>
  <si>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</si>
  <si>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</si>
  <si>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</si>
  <si>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</si>
  <si>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</si>
  <si>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</si>
  <si>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</si>
  <si>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</si>
  <si>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</si>
  <si>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</si>
  <si>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</si>
  <si>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</si>
  <si>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</si>
  <si>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</si>
  <si>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</si>
  <si>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</si>
  <si>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</si>
  <si>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</si>
  <si>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</si>
  <si>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</si>
  <si>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</si>
  <si>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</si>
  <si>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</si>
  <si>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</si>
  <si>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</si>
  <si>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</si>
  <si>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</si>
  <si>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</si>
  <si>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</si>
  <si>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</si>
  <si>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</si>
  <si>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</si>
  <si>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</si>
  <si>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</si>
  <si>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</si>
  <si>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</si>
  <si>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</si>
  <si>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</si>
  <si>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</si>
  <si>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</si>
  <si>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</si>
  <si>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</si>
  <si>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</si>
  <si>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</si>
  <si>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</si>
  <si>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</si>
  <si>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</si>
  <si>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</si>
  <si>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</si>
  <si>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</si>
  <si>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</si>
  <si>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</si>
  <si>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</si>
  <si>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</si>
  <si>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</si>
  <si>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</si>
  <si>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</si>
  <si>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</si>
  <si>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</si>
  <si>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</si>
  <si>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</si>
  <si>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</si>
  <si>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</si>
  <si>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</si>
  <si>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</si>
  <si>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</si>
  <si>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</si>
  <si>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</si>
  <si>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</si>
  <si>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</si>
  <si>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</si>
  <si>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</si>
  <si>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</si>
  <si>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</si>
  <si>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</si>
  <si>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</si>
  <si>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</si>
  <si>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</si>
  <si>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</si>
  <si>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</si>
  <si>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</si>
  <si>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</si>
  <si>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</si>
  <si>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</si>
  <si>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</si>
  <si>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</si>
  <si>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</si>
  <si>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</si>
  <si>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</si>
  <si>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</si>
  <si>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</si>
  <si>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</si>
  <si>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</si>
  <si>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</si>
  <si>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</si>
  <si>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</si>
  <si>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</si>
  <si>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</si>
  <si>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</si>
  <si>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</si>
  <si>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</si>
  <si>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</si>
  <si>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</si>
  <si>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</si>
  <si>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</si>
  <si>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</si>
  <si>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</si>
  <si>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</si>
  <si>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</si>
  <si>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</si>
  <si>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</si>
  <si>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</si>
  <si>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</si>
  <si>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</si>
  <si>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</si>
  <si>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</si>
  <si>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</si>
  <si>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</si>
  <si>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</si>
  <si>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</si>
  <si>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</si>
  <si>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</si>
  <si>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</si>
  <si>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</si>
  <si>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</si>
  <si>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</si>
  <si>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</si>
  <si>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</si>
  <si>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</si>
  <si>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</si>
  <si>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</si>
  <si>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</si>
  <si>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</si>
  <si>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</si>
  <si>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</si>
  <si>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</si>
  <si>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</si>
  <si>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</si>
  <si>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</si>
  <si>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</si>
  <si>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</si>
  <si>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</si>
  <si>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</si>
  <si>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</si>
  <si>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</si>
  <si>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</si>
  <si>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</si>
  <si>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</si>
  <si>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</si>
  <si>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</si>
  <si>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</si>
  <si>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</si>
  <si>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</si>
  <si>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</si>
  <si>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</si>
  <si>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</si>
  <si>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</si>
  <si>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</si>
  <si>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</si>
  <si>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</si>
  <si>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</si>
  <si>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</si>
  <si>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</si>
  <si>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</si>
  <si>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</si>
  <si>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</si>
  <si>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</si>
  <si>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</si>
  <si>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</si>
  <si>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</si>
  <si>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</si>
  <si>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</si>
  <si>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</si>
  <si>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</si>
  <si>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</si>
  <si>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</si>
  <si>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</si>
  <si>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</si>
  <si>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</si>
  <si>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</si>
  <si>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</si>
  <si>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</si>
  <si>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</si>
  <si>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</si>
  <si>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</si>
  <si>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</si>
  <si>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</si>
  <si>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</si>
  <si>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</si>
  <si>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</si>
  <si>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</si>
  <si>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</si>
  <si>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</si>
  <si>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</si>
  <si>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</si>
  <si>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</si>
  <si>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</si>
  <si>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</si>
  <si>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</si>
  <si>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</si>
  <si>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</si>
  <si>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</si>
  <si>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</si>
  <si>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</si>
  <si>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</si>
  <si>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</si>
  <si>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</si>
  <si>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</si>
  <si>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</si>
  <si>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</si>
  <si>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</si>
  <si>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</si>
  <si>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</si>
  <si>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</si>
  <si>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</si>
  <si>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</si>
  <si>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</si>
  <si>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</si>
  <si>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</si>
  <si>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</si>
  <si>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</si>
  <si>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</si>
  <si>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</si>
  <si>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</si>
  <si>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</si>
  <si>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</si>
  <si>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</si>
  <si>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</si>
  <si>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</si>
  <si>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</si>
  <si>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</si>
  <si>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</si>
  <si>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</si>
  <si>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</si>
  <si>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</si>
  <si>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</si>
  <si>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</si>
  <si>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</si>
  <si>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</si>
  <si>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</si>
  <si>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</si>
  <si>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</si>
  <si>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</si>
  <si>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</si>
  <si>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</si>
  <si>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</si>
  <si>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</si>
  <si>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</si>
  <si>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</si>
  <si>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</si>
  <si>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</si>
  <si>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</si>
  <si>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</si>
  <si>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</si>
  <si>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</si>
  <si>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</si>
  <si>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</si>
  <si>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</si>
  <si>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</si>
  <si>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</si>
  <si>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</si>
  <si>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</si>
  <si>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</si>
  <si>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</si>
  <si>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</si>
  <si>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</si>
  <si>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</si>
  <si>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</si>
  <si>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</si>
  <si>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</si>
  <si>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</si>
  <si>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</si>
  <si>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</si>
  <si>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</si>
  <si>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</si>
  <si>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</si>
  <si>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</si>
  <si>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</si>
  <si>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</si>
  <si>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</si>
  <si>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</si>
  <si>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</si>
  <si>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</si>
  <si>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</si>
  <si>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</si>
  <si>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</si>
  <si>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</si>
  <si>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</si>
  <si>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</si>
  <si>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</si>
  <si>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</si>
  <si>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</si>
  <si>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</si>
  <si>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</si>
  <si>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</si>
  <si>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</si>
  <si>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</si>
  <si>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</si>
  <si>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</si>
  <si>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</si>
  <si>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</si>
  <si>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</si>
  <si>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</si>
  <si>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</si>
  <si>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</si>
  <si>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</si>
  <si>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</si>
  <si>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</si>
  <si>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</si>
  <si>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</si>
  <si>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</si>
  <si>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</si>
  <si>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</si>
  <si>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</si>
  <si>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</si>
  <si>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</si>
  <si>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</si>
  <si>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</si>
  <si>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</si>
  <si>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</si>
  <si>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</si>
  <si>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</si>
  <si>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</si>
  <si>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</si>
  <si>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</si>
  <si>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</si>
  <si>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</si>
  <si>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</si>
  <si>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</si>
  <si>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</si>
  <si>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</si>
  <si>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</si>
  <si>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</si>
  <si>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</si>
  <si>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</si>
  <si>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</si>
  <si>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</si>
  <si>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</si>
  <si>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</si>
  <si>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</si>
  <si>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</si>
  <si>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</si>
  <si>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</si>
  <si>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</si>
  <si>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</si>
  <si>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</si>
  <si>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</si>
  <si>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</si>
  <si>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</si>
  <si>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</si>
  <si>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</si>
  <si>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</si>
  <si>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</si>
  <si>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</si>
  <si>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</si>
  <si>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</si>
  <si>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</si>
  <si>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</si>
  <si>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</si>
  <si>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</si>
  <si>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</si>
  <si>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</si>
  <si>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</si>
  <si>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</si>
  <si>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</si>
  <si>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</si>
  <si>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</si>
  <si>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</si>
  <si>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</si>
  <si>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</si>
  <si>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</si>
  <si>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</si>
  <si>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</si>
  <si>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</si>
  <si>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</si>
  <si>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</si>
  <si>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</si>
  <si>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</si>
  <si>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</si>
  <si>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</si>
  <si>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</si>
  <si>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</si>
  <si>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</si>
  <si>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</si>
  <si>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</si>
  <si>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</si>
  <si>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</si>
  <si>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</si>
  <si>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</si>
  <si>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</si>
  <si>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</si>
  <si>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</si>
  <si>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</si>
  <si>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</si>
  <si>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</si>
  <si>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</si>
  <si>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</si>
  <si>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</si>
  <si>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</si>
  <si>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</si>
  <si>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</si>
  <si>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</si>
  <si>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</si>
  <si>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</si>
  <si>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</si>
  <si>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</si>
  <si>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</si>
  <si>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</si>
  <si>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</si>
  <si>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</si>
  <si>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</si>
  <si>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</si>
  <si>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</si>
  <si>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</si>
  <si>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</si>
  <si>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</si>
  <si>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</si>
  <si>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</si>
  <si>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</si>
  <si>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</si>
  <si>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</si>
  <si>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</si>
  <si>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</si>
  <si>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</si>
  <si>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</si>
  <si>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</si>
  <si>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</si>
  <si>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</si>
  <si>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</si>
  <si>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</si>
  <si>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</si>
  <si>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</si>
  <si>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</si>
  <si>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</si>
  <si>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</si>
  <si>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</si>
  <si>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</si>
  <si>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</si>
  <si>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</si>
  <si>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</si>
  <si>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</si>
  <si>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</si>
  <si>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</si>
  <si>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</si>
  <si>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</si>
  <si>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</si>
  <si>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</si>
  <si>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</si>
  <si>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</si>
  <si>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</si>
  <si>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</si>
  <si>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</si>
  <si>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</si>
  <si>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</si>
  <si>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</si>
  <si>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</si>
  <si>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</si>
  <si>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</si>
  <si>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</si>
  <si>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</si>
  <si>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</si>
  <si>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</si>
  <si>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</si>
  <si>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</si>
  <si>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</si>
  <si>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</si>
  <si>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</si>
  <si>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</si>
  <si>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</si>
  <si>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</si>
  <si>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</si>
  <si>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</si>
  <si>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</si>
  <si>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</si>
  <si>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</si>
  <si>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</si>
  <si>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</si>
  <si>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</si>
  <si>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</si>
  <si>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</si>
  <si>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</si>
  <si>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</si>
  <si>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</si>
  <si>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</si>
  <si>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</si>
  <si>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</si>
  <si>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</si>
  <si>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</si>
  <si>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</si>
  <si>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</si>
  <si>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</si>
  <si>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</si>
  <si>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</si>
  <si>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</si>
  <si>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</si>
  <si>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</si>
  <si>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</si>
  <si>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</si>
  <si>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</si>
  <si>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</si>
  <si>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</si>
  <si>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</si>
  <si>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</si>
  <si>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</si>
  <si>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</si>
  <si>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</si>
  <si>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</si>
  <si>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</si>
  <si>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</si>
  <si>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</si>
  <si>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</si>
  <si>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</si>
  <si>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</si>
  <si>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</si>
  <si>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</si>
  <si>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</si>
  <si>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</si>
  <si>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</si>
  <si>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</si>
  <si>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</si>
  <si>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</si>
  <si>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</si>
  <si>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</si>
  <si>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</si>
  <si>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</si>
  <si>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</si>
  <si>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</si>
  <si>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</si>
  <si>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</si>
  <si>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</si>
  <si>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</si>
  <si>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</si>
  <si>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</si>
  <si>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</si>
  <si>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</si>
  <si>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</si>
  <si>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</si>
  <si>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</si>
  <si>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</si>
  <si>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</si>
  <si>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</si>
  <si>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</si>
  <si>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</si>
  <si>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</si>
  <si>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</si>
  <si>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</si>
  <si>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</si>
  <si>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</si>
  <si>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</si>
  <si>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</si>
  <si>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</si>
  <si>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</si>
  <si>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</si>
  <si>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</si>
  <si>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</si>
  <si>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</si>
  <si>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</si>
  <si>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</si>
  <si>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</si>
  <si>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</si>
  <si>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</si>
  <si>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</si>
  <si>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</si>
  <si>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</si>
  <si>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</si>
  <si>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</si>
  <si>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</si>
  <si>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</si>
  <si>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</si>
  <si>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</si>
  <si>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</si>
  <si>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</si>
  <si>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</si>
  <si>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</si>
  <si>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</si>
  <si>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</si>
  <si>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</si>
  <si>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</si>
  <si>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</si>
  <si>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</si>
  <si>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</si>
  <si>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</si>
  <si>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</si>
  <si>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</si>
  <si>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</si>
  <si>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</si>
  <si>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</si>
  <si>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</si>
  <si>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</si>
  <si>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</si>
  <si>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</si>
  <si>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</si>
  <si>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</si>
  <si>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</si>
  <si>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</si>
  <si>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</si>
  <si>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</si>
  <si>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</si>
  <si>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</si>
  <si>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</si>
  <si>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</si>
  <si>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</si>
  <si>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</si>
  <si>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</si>
  <si>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</si>
  <si>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</si>
  <si>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</si>
  <si>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</si>
  <si>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</si>
  <si>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</si>
  <si>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</si>
  <si>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</si>
  <si>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</si>
  <si>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</si>
  <si>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</si>
  <si>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</si>
  <si>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</si>
  <si>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</si>
  <si>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</si>
  <si>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</si>
  <si>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</si>
  <si>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</si>
  <si>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</si>
  <si>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</si>
  <si>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</si>
  <si>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</si>
  <si>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</si>
  <si>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</si>
  <si>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</si>
  <si>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</si>
  <si>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</si>
  <si>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</si>
  <si>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</si>
  <si>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</si>
  <si>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</si>
  <si>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</si>
  <si>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</si>
  <si>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</si>
  <si>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</si>
  <si>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</si>
  <si>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</si>
  <si>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</si>
  <si>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</si>
  <si>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</si>
  <si>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</si>
  <si>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</si>
  <si>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</si>
  <si>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</si>
  <si>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</si>
  <si>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</si>
  <si>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</si>
  <si>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</si>
  <si>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</si>
  <si>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</si>
  <si>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</si>
  <si>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</si>
  <si>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</si>
  <si>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</si>
  <si>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</si>
  <si>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</si>
  <si>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</si>
  <si>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</si>
  <si>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</si>
  <si>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</si>
  <si>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</si>
  <si>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</si>
  <si>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</si>
  <si>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</si>
  <si>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</si>
  <si>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</si>
  <si>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</si>
  <si>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</si>
  <si>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</si>
  <si>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</si>
  <si>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</si>
  <si>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</si>
  <si>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</si>
  <si>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</si>
  <si>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</si>
  <si>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</si>
  <si>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</si>
  <si>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</si>
  <si>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</si>
  <si>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</si>
  <si>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</si>
  <si>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</si>
  <si>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</si>
  <si>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</si>
  <si>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</si>
  <si>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</si>
  <si>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</si>
  <si>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</si>
  <si>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</si>
  <si>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</si>
  <si>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</si>
  <si>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</si>
  <si>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</si>
  <si>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</si>
  <si>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</si>
  <si>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</si>
  <si>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</si>
  <si>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</si>
  <si>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</si>
  <si>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</si>
  <si>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</si>
  <si>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</si>
  <si>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</si>
  <si>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</si>
  <si>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</si>
  <si>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</si>
  <si>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</si>
  <si>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</si>
  <si>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</si>
  <si>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</si>
  <si>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</si>
  <si>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</si>
  <si>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</si>
  <si>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</si>
  <si>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</si>
  <si>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</si>
  <si>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</si>
  <si>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</si>
  <si>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</si>
  <si>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</si>
  <si>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</si>
  <si>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</si>
  <si>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</si>
  <si>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</si>
  <si>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</si>
  <si>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</si>
  <si>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</si>
  <si>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</si>
  <si>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</si>
  <si>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</si>
  <si>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</si>
  <si>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</si>
  <si>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</si>
  <si>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</si>
  <si>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</si>
  <si>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</si>
  <si>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</si>
  <si>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</si>
  <si>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</si>
  <si>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</si>
  <si>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</si>
  <si>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</si>
  <si>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</si>
  <si>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</si>
  <si>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</si>
  <si>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</si>
  <si>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</si>
  <si>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</si>
  <si>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</si>
  <si>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</si>
  <si>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</si>
  <si>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</si>
  <si>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</si>
  <si>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</si>
  <si>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</si>
  <si>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</si>
  <si>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</si>
  <si>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</si>
  <si>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</si>
  <si>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</si>
  <si>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</si>
  <si>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</si>
  <si>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</si>
  <si>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</si>
  <si>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</si>
  <si>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</si>
  <si>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</si>
  <si>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</si>
  <si>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</si>
  <si>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</si>
  <si>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</si>
  <si>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</si>
  <si>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</si>
  <si>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</si>
  <si>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</si>
  <si>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</si>
  <si>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</si>
  <si>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</si>
  <si>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</si>
  <si>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</si>
  <si>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</si>
  <si>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</si>
  <si>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</si>
  <si>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</si>
  <si>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</si>
  <si>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</si>
  <si>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</si>
  <si>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</si>
  <si>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</si>
  <si>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</si>
  <si>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</si>
  <si>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</si>
  <si>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</si>
  <si>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</si>
  <si>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</si>
  <si>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</si>
  <si>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</si>
  <si>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</si>
  <si>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</si>
  <si>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</si>
  <si>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</si>
  <si>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</si>
  <si>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</si>
  <si>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</si>
  <si>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</si>
  <si>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</si>
  <si>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</si>
  <si>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</si>
  <si>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</si>
  <si>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</si>
  <si>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</si>
  <si>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</si>
  <si>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</si>
  <si>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</si>
  <si>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</si>
  <si>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</si>
  <si>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</si>
  <si>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</si>
  <si>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</si>
  <si>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</si>
  <si>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</si>
  <si>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</si>
  <si>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</si>
  <si>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</si>
  <si>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</si>
  <si>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</si>
  <si>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</si>
  <si>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</si>
  <si>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</si>
  <si>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</si>
  <si>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</si>
  <si>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</si>
  <si>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</si>
  <si>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</si>
  <si>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</si>
  <si>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</si>
  <si>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</si>
  <si>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</si>
  <si>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</si>
  <si>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</si>
  <si>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</si>
  <si>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</si>
  <si>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</si>
  <si>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</si>
  <si>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</si>
  <si>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</si>
  <si>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</si>
  <si>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</si>
  <si>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</si>
  <si>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</si>
  <si>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</si>
  <si>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</si>
  <si>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</si>
  <si>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</si>
  <si>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</si>
  <si>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</si>
  <si>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</si>
  <si>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</si>
  <si>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</si>
  <si>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</si>
  <si>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</si>
  <si>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</si>
  <si>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</si>
  <si>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</si>
  <si>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</si>
  <si>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</si>
  <si>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</si>
  <si>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</si>
  <si>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</si>
  <si>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</si>
  <si>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</si>
  <si>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</si>
  <si>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</si>
  <si>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</si>
  <si>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</si>
  <si>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</si>
  <si>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</si>
  <si>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</si>
  <si>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</si>
  <si>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</si>
  <si>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</si>
  <si>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</si>
  <si>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</si>
  <si>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</si>
  <si>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</si>
  <si>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</si>
  <si>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</si>
  <si>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</si>
  <si>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</si>
  <si>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</si>
  <si>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</si>
  <si>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</si>
  <si>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</si>
  <si>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</si>
  <si>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</si>
  <si>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</si>
  <si>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</si>
  <si>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</si>
  <si>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</si>
  <si>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</si>
  <si>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</si>
  <si>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</si>
  <si>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</si>
  <si>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</si>
  <si>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</si>
  <si>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</si>
  <si>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</si>
  <si>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</si>
  <si>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</si>
  <si>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</si>
  <si>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</si>
  <si>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</si>
  <si>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</si>
  <si>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</si>
  <si>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</si>
  <si>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</si>
  <si>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</si>
  <si>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</si>
  <si>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</si>
  <si>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</si>
  <si>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</si>
  <si>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</si>
  <si>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</si>
  <si>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</si>
  <si>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</si>
  <si>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</si>
  <si>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</si>
  <si>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</si>
  <si>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</si>
  <si>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</si>
  <si>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</si>
  <si>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</si>
  <si>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</si>
  <si>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</si>
  <si>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</si>
  <si>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</si>
  <si>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</si>
  <si>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</si>
  <si>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</si>
  <si>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</si>
  <si>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</si>
  <si>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</si>
  <si>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</si>
  <si>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</si>
  <si>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</si>
  <si>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</si>
  <si>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</si>
  <si>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</si>
  <si>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</si>
  <si>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</si>
  <si>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</si>
  <si>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</si>
  <si>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</si>
  <si>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</si>
  <si>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</si>
  <si>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</si>
  <si>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</si>
  <si>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</si>
  <si>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</si>
  <si>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</si>
  <si>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</si>
  <si>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</si>
  <si>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</si>
  <si>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</si>
  <si>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</si>
  <si>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</si>
  <si>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</si>
  <si>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</si>
  <si>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</si>
  <si>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</si>
  <si>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</si>
  <si>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</si>
  <si>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</si>
  <si>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</si>
  <si>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</si>
  <si>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</si>
  <si>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</si>
  <si>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</si>
  <si>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</si>
  <si>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</si>
  <si>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</si>
  <si>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</si>
  <si>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</si>
  <si>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</si>
  <si>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</si>
  <si>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</si>
  <si>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</si>
  <si>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</si>
  <si>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</si>
  <si>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</si>
  <si>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</si>
  <si>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</si>
  <si>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</si>
  <si>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</si>
  <si>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</si>
  <si>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</si>
  <si>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</si>
  <si>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</si>
  <si>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</si>
  <si>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</si>
  <si>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</si>
  <si>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</si>
  <si>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</si>
  <si>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</si>
  <si>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</si>
  <si>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</si>
  <si>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</si>
  <si>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</si>
  <si>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</si>
  <si>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</si>
  <si>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</si>
  <si>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</si>
  <si>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</si>
  <si>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</si>
  <si>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</si>
  <si>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</si>
  <si>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</si>
  <si>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</si>
  <si>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</si>
  <si>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</si>
  <si>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</si>
  <si>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</si>
  <si>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</si>
  <si>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</si>
  <si>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</si>
  <si>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</si>
  <si>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</si>
  <si>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</si>
  <si>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</si>
  <si>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</si>
  <si>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</si>
  <si>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</si>
  <si>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</si>
  <si>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</si>
  <si>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</si>
  <si>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</si>
  <si>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</si>
  <si>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</si>
  <si>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</si>
  <si>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</si>
  <si>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</si>
  <si>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</si>
  <si>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</si>
  <si>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</si>
  <si>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</si>
  <si>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</si>
  <si>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</si>
  <si>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</si>
  <si>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</si>
  <si>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</si>
  <si>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</si>
  <si>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</si>
  <si>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</si>
  <si>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</si>
  <si>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</si>
  <si>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</si>
  <si>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</si>
  <si>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</si>
  <si>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</si>
  <si>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</si>
  <si>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</si>
  <si>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</si>
  <si>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</si>
  <si>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</si>
  <si>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</si>
  <si>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</si>
  <si>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</si>
  <si>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</si>
  <si>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</si>
  <si>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</si>
  <si>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</si>
  <si>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</si>
  <si>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</si>
  <si>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</si>
  <si>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</si>
  <si>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</si>
  <si>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</si>
  <si>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</si>
  <si>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</si>
  <si>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</si>
  <si>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</si>
  <si>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</si>
  <si>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</si>
  <si>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</si>
  <si>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</si>
  <si>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</si>
  <si>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</si>
  <si>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</si>
  <si>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</si>
  <si>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</si>
  <si>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</si>
  <si>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</si>
  <si>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</si>
  <si>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</si>
  <si>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</si>
  <si>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</si>
  <si>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</si>
  <si>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</si>
  <si>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</si>
  <si>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</si>
  <si>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</si>
  <si>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</si>
  <si>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</si>
  <si>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</si>
  <si>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</si>
  <si>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</si>
  <si>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</si>
  <si>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</si>
  <si>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</si>
  <si>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</si>
  <si>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</si>
  <si>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</si>
  <si>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</si>
  <si>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</si>
  <si>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</si>
  <si>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</si>
  <si>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</si>
  <si>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</si>
  <si>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</si>
  <si>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</si>
  <si>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</si>
  <si>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</si>
  <si>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</si>
  <si>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</si>
  <si>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</si>
  <si>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</si>
  <si>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</si>
  <si>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</si>
  <si>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</si>
  <si>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</si>
  <si>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</si>
  <si>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</si>
  <si>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</si>
  <si>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</si>
  <si>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</si>
  <si>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</si>
  <si>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</si>
  <si>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</si>
  <si>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</si>
  <si>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</si>
  <si>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</si>
  <si>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</si>
  <si>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</si>
  <si>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</si>
  <si>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</si>
  <si>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</si>
  <si>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</si>
  <si>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</si>
  <si>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</si>
  <si>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</si>
  <si>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</si>
  <si>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</si>
  <si>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</si>
  <si>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</si>
  <si>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</si>
  <si>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</si>
  <si>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</si>
  <si>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</si>
  <si>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</si>
  <si>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</si>
  <si>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</si>
  <si>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</si>
  <si>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</si>
  <si>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</si>
  <si>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</si>
  <si>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</si>
  <si>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</si>
  <si>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</si>
  <si>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</si>
  <si>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</si>
  <si>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</si>
  <si>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</si>
  <si>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</si>
  <si>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</si>
  <si>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</si>
  <si>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</si>
  <si>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</si>
  <si>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</si>
  <si>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</si>
  <si>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</si>
  <si>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</si>
  <si>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</si>
  <si>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</si>
  <si>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</si>
  <si>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</si>
  <si>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</si>
  <si>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</si>
  <si>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</si>
  <si>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</si>
  <si>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</si>
  <si>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</si>
  <si>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</si>
  <si>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</si>
  <si>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</si>
  <si>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</si>
  <si>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</si>
  <si>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</si>
  <si>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</si>
  <si>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</si>
  <si>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</si>
  <si>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</si>
  <si>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</si>
  <si>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</si>
  <si>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</si>
  <si>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</si>
  <si>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</si>
  <si>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</si>
  <si>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</si>
  <si>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</si>
  <si>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</si>
  <si>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</si>
  <si>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</si>
  <si>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</si>
  <si>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</si>
  <si>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</si>
  <si>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</si>
  <si>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</si>
  <si>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</si>
  <si>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</si>
  <si>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</si>
  <si>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</si>
  <si>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</si>
  <si>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</si>
  <si>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</si>
  <si>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</si>
  <si>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</si>
  <si>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</si>
  <si>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</si>
  <si>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</si>
  <si>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</si>
  <si>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</si>
  <si>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</si>
  <si>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</si>
  <si>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</si>
  <si>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</si>
  <si>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</si>
  <si>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</si>
  <si>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</si>
  <si>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</si>
  <si>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</si>
  <si>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</si>
  <si>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</si>
  <si>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</si>
  <si>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</si>
  <si>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</si>
  <si>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</si>
  <si>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</si>
  <si>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</si>
  <si>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</si>
  <si>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</si>
  <si>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</si>
  <si>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</si>
  <si>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</si>
  <si>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</si>
  <si>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</si>
  <si>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</si>
  <si>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</si>
  <si>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</si>
  <si>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</si>
  <si>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</si>
  <si>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</si>
  <si>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</si>
  <si>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</si>
  <si>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</si>
  <si>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</si>
  <si>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</si>
  <si>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</si>
  <si>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</si>
  <si>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</si>
  <si>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</si>
  <si>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</si>
  <si>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</si>
  <si>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</si>
  <si>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</si>
  <si>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</si>
  <si>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</si>
  <si>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</si>
  <si>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</si>
  <si>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</si>
  <si>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</si>
  <si>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</si>
  <si>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</si>
  <si>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</si>
  <si>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</si>
  <si>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</si>
  <si>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</si>
  <si>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</si>
  <si>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</si>
  <si>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</si>
  <si>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</si>
  <si>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</si>
  <si>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</si>
  <si>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</si>
  <si>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</si>
  <si>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</si>
  <si>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</si>
  <si>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</si>
  <si>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</si>
  <si>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</si>
  <si>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</si>
  <si>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</si>
  <si>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</si>
  <si>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</si>
  <si>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</si>
  <si>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</si>
  <si>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</si>
  <si>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</si>
  <si>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</si>
  <si>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</si>
  <si>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</si>
  <si>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</si>
  <si>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</si>
  <si>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</si>
  <si>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</si>
  <si>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</si>
  <si>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</si>
  <si>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</si>
  <si>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</si>
  <si>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</si>
  <si>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</si>
  <si>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</si>
  <si>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</si>
  <si>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</si>
  <si>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</si>
  <si>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</si>
  <si>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</si>
  <si>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</si>
  <si>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</si>
  <si>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</si>
  <si>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</si>
  <si>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</si>
  <si>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</si>
  <si>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</si>
  <si>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</si>
  <si>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</si>
  <si>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</si>
  <si>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</si>
  <si>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</si>
  <si>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</si>
  <si>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</si>
  <si>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</si>
  <si>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</si>
  <si>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</si>
  <si>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</si>
  <si>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</si>
  <si>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</si>
  <si>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</si>
  <si>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</si>
  <si>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</si>
  <si>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</si>
  <si>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</si>
  <si>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</si>
  <si>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</si>
  <si>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</si>
  <si>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</si>
  <si>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</si>
  <si>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</si>
  <si>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</si>
  <si>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</si>
  <si>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</si>
  <si>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</si>
  <si>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</si>
  <si>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</si>
  <si>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</si>
  <si>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</si>
  <si>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</si>
  <si>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</si>
  <si>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</si>
  <si>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</si>
  <si>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</si>
  <si>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</si>
  <si>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</si>
  <si>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</si>
  <si>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</si>
  <si>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</si>
  <si>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</si>
  <si>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</si>
  <si>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</si>
  <si>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</si>
  <si>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</si>
  <si>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</si>
  <si>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</si>
  <si>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</si>
  <si>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</si>
  <si>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</si>
  <si>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</si>
  <si>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</si>
  <si>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</si>
  <si>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</si>
  <si>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</si>
  <si>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</si>
  <si>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</si>
  <si>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</si>
  <si>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</si>
  <si>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</si>
  <si>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</si>
  <si>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</si>
  <si>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</si>
  <si>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</si>
  <si>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</si>
  <si>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</si>
  <si>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</si>
  <si>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</si>
  <si>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</si>
  <si>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</si>
  <si>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</si>
  <si>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</si>
  <si>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</si>
  <si>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</si>
  <si>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</si>
  <si>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</si>
  <si>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</si>
  <si>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</si>
  <si>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</si>
  <si>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</si>
  <si>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</si>
  <si>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</si>
  <si>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</si>
  <si>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</si>
  <si>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</si>
  <si>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</si>
  <si>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</si>
  <si>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</si>
  <si>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</si>
  <si>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</si>
  <si>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</si>
  <si>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</si>
  <si>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</si>
  <si>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</si>
  <si>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</si>
  <si>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</si>
  <si>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</si>
  <si>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</si>
  <si>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</si>
  <si>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</si>
  <si>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</si>
  <si>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</si>
  <si>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</si>
  <si>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</si>
  <si>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</si>
  <si>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</si>
  <si>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</si>
  <si>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</si>
  <si>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</si>
  <si>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</si>
  <si>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</si>
  <si>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</si>
  <si>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</si>
  <si>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</si>
  <si>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</si>
  <si>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</si>
  <si>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</si>
  <si>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</si>
  <si>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</si>
  <si>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</si>
  <si>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</si>
  <si>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</si>
  <si>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</si>
  <si>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</si>
  <si>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</si>
  <si>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</si>
  <si>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</si>
  <si>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</si>
  <si>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</si>
  <si>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</si>
  <si>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</si>
  <si>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</si>
  <si>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</si>
  <si>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</si>
  <si>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</si>
  <si>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</si>
  <si>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</si>
  <si>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</si>
  <si>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</si>
  <si>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</si>
  <si>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</si>
  <si>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</si>
  <si>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</si>
  <si>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</si>
  <si>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</si>
  <si>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</si>
  <si>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</si>
  <si>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</si>
  <si>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</si>
  <si>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</si>
  <si>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</si>
  <si>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</si>
  <si>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</si>
  <si>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</si>
  <si>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</si>
  <si>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</si>
  <si>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</si>
  <si>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</si>
  <si>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</si>
  <si>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</si>
  <si>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</si>
  <si>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</si>
  <si>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</si>
  <si>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</si>
  <si>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</si>
  <si>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</si>
  <si>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</si>
  <si>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</si>
  <si>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</si>
  <si>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</si>
  <si>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</si>
  <si>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</si>
  <si>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</si>
  <si>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</si>
  <si>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</si>
  <si>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</si>
  <si>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</si>
  <si>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</si>
  <si>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</si>
  <si>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</si>
  <si>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</si>
  <si>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</si>
  <si>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</si>
  <si>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</si>
  <si>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</si>
  <si>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</si>
  <si>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</si>
  <si>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</si>
  <si>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</si>
  <si>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</si>
  <si>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</si>
  <si>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</si>
  <si>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</si>
  <si>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</si>
  <si>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</si>
  <si>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</si>
  <si>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</si>
  <si>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</si>
  <si>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</si>
  <si>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</si>
  <si>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</si>
  <si>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</si>
  <si>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</si>
  <si>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</si>
  <si>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</si>
  <si>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</si>
  <si>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</si>
  <si>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</si>
  <si>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</si>
  <si>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</si>
  <si>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</si>
  <si>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</si>
  <si>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</si>
  <si>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</si>
  <si>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</si>
  <si>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</si>
  <si>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</si>
  <si>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</si>
  <si>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</si>
  <si>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</si>
  <si>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</si>
  <si>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</si>
  <si>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</si>
  <si>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</si>
  <si>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</si>
  <si>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</si>
  <si>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</si>
  <si>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</si>
  <si>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</si>
  <si>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</si>
  <si>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</si>
  <si>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</si>
  <si>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</si>
  <si>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</si>
  <si>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</si>
  <si>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</si>
  <si>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</si>
  <si>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</si>
  <si>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</si>
  <si>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</si>
  <si>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</si>
  <si>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</si>
  <si>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</si>
  <si>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</si>
  <si>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</si>
  <si>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</si>
  <si>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</si>
  <si>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</si>
  <si>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</si>
  <si>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</si>
  <si>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</si>
  <si>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</si>
  <si>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</si>
  <si>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</si>
  <si>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</si>
  <si>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</si>
  <si>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</si>
  <si>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</si>
  <si>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</si>
  <si>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</si>
  <si>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</si>
  <si>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</si>
  <si>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</si>
  <si>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</si>
  <si>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</si>
  <si>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</si>
  <si>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</si>
  <si>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</si>
  <si>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</si>
  <si>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</si>
  <si>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</si>
  <si>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</si>
  <si>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</si>
  <si>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</si>
  <si>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</si>
  <si>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</si>
  <si>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</si>
  <si>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</si>
  <si>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</si>
  <si>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</si>
  <si>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</si>
  <si>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</si>
  <si>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</si>
  <si>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</si>
  <si>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</si>
  <si>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</si>
  <si>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</si>
  <si>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</si>
  <si>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</si>
  <si>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</si>
  <si>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</si>
  <si>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</si>
  <si>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</si>
  <si>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</si>
  <si>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</si>
  <si>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</si>
  <si>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</si>
  <si>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</si>
  <si>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</si>
  <si>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</si>
  <si>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</si>
  <si>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</si>
  <si>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</si>
  <si>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</si>
  <si>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</si>
  <si>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</si>
  <si>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</si>
  <si>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</si>
  <si>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</si>
  <si>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</si>
  <si>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</si>
  <si>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</si>
  <si>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</si>
  <si>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</si>
  <si>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</si>
  <si>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</si>
  <si>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</si>
  <si>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</si>
  <si>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</si>
  <si>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</si>
  <si>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</si>
  <si>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</si>
  <si>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</si>
  <si>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</si>
  <si>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</si>
  <si>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</si>
  <si>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</si>
  <si>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</si>
  <si>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</si>
  <si>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</si>
  <si>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</si>
  <si>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</si>
  <si>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</si>
  <si>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</si>
  <si>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</si>
  <si>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</si>
  <si>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</si>
  <si>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</si>
  <si>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</si>
  <si>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</si>
  <si>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</si>
  <si>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</si>
  <si>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</si>
  <si>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</si>
  <si>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</si>
  <si>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</si>
  <si>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</si>
  <si>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</si>
  <si>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</si>
  <si>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</si>
  <si>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</si>
  <si>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</si>
  <si>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</si>
  <si>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</si>
  <si>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</si>
  <si>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</si>
  <si>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</si>
  <si>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</si>
  <si>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</si>
  <si>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</si>
  <si>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</si>
  <si>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</si>
  <si>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</si>
  <si>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</si>
  <si>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</si>
  <si>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</si>
  <si>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</si>
  <si>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</si>
  <si>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</si>
  <si>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</si>
  <si>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</si>
  <si>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</si>
  <si>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</si>
  <si>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</si>
  <si>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</si>
  <si>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</si>
  <si>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</si>
  <si>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</si>
  <si>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</si>
  <si>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</si>
  <si>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</si>
  <si>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</si>
  <si>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</si>
  <si>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</si>
  <si>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</si>
  <si>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</si>
  <si>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</si>
  <si>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</si>
  <si>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</si>
  <si>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</si>
  <si>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</si>
  <si>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</si>
  <si>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</si>
  <si>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</si>
  <si>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</si>
  <si>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</si>
  <si>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</si>
  <si>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</si>
  <si>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</si>
  <si>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</si>
  <si>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</si>
  <si>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</si>
  <si>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</si>
  <si>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</si>
  <si>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</si>
  <si>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</si>
  <si>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</si>
  <si>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</si>
  <si>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</si>
  <si>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</si>
  <si>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</si>
  <si>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</si>
  <si>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</si>
  <si>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</si>
  <si>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</si>
  <si>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</si>
  <si>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</si>
  <si>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</si>
  <si>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</si>
  <si>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</si>
  <si>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</si>
  <si>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</si>
  <si>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</si>
  <si>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</si>
  <si>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</si>
  <si>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</si>
  <si>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</si>
  <si>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</si>
  <si>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</si>
  <si>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</si>
  <si>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</si>
  <si>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</si>
  <si>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</si>
  <si>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</si>
  <si>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</si>
  <si>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</si>
  <si>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</si>
  <si>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</si>
  <si>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</si>
  <si>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</si>
  <si>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</si>
  <si>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</si>
  <si>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</si>
  <si>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</si>
  <si>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</si>
  <si>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</si>
  <si>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</si>
  <si>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</si>
  <si>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</si>
  <si>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</si>
  <si>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</si>
  <si>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</si>
  <si>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</si>
  <si>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</si>
  <si>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</si>
  <si>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</si>
  <si>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</si>
  <si>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</si>
  <si>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</si>
  <si>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</si>
  <si>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</si>
  <si>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</si>
  <si>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</si>
  <si>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</si>
  <si>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</si>
  <si>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</si>
  <si>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</si>
  <si>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</si>
  <si>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</si>
  <si>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</si>
  <si>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</si>
  <si>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</si>
  <si>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</si>
  <si>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</si>
  <si>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</si>
  <si>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</si>
  <si>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</si>
  <si>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</si>
  <si>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</si>
  <si>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</si>
  <si>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</si>
  <si>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</si>
  <si>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</si>
  <si>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</si>
  <si>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</si>
  <si>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</si>
  <si>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</si>
  <si>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</si>
  <si>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</si>
  <si>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</si>
  <si>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</si>
  <si>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</si>
  <si>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</si>
  <si>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</si>
  <si>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</si>
  <si>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</si>
  <si>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</si>
  <si>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</si>
  <si>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</si>
  <si>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</si>
  <si>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</si>
  <si>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</si>
  <si>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</si>
  <si>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</si>
  <si>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</si>
  <si>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</si>
  <si>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</si>
  <si>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</si>
  <si>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</si>
  <si>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</si>
  <si>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</si>
  <si>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</si>
  <si>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</si>
  <si>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</si>
  <si>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</si>
  <si>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</si>
  <si>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</si>
  <si>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</si>
  <si>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</si>
  <si>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</si>
  <si>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</si>
  <si>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</si>
  <si>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</si>
  <si>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</si>
  <si>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</si>
  <si>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</si>
  <si>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</si>
  <si>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</si>
  <si>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</si>
  <si>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</si>
  <si>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</si>
  <si>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</si>
  <si>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</si>
  <si>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</si>
  <si>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</si>
  <si>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</si>
  <si>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</si>
  <si>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</si>
  <si>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</si>
  <si>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</si>
  <si>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</si>
  <si>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</si>
  <si>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</si>
  <si>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</si>
  <si>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</si>
  <si>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</si>
  <si>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</si>
  <si>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</si>
  <si>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</si>
  <si>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</si>
  <si>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</si>
  <si>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</si>
  <si>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</si>
  <si>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</si>
  <si>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</si>
  <si>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</si>
  <si>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</si>
  <si>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</si>
  <si>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</si>
  <si>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</si>
  <si>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</si>
  <si>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</si>
  <si>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</si>
  <si>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</si>
  <si>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</si>
  <si>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</si>
  <si>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</si>
  <si>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</si>
  <si>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</si>
  <si>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</si>
  <si>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</si>
  <si>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</si>
  <si>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</si>
  <si>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</si>
  <si>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</si>
  <si>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</si>
  <si>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</si>
  <si>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</si>
  <si>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</si>
  <si>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</si>
  <si>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</si>
  <si>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</si>
  <si>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</si>
  <si>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</si>
  <si>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</si>
  <si>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</si>
  <si>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</si>
  <si>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</si>
  <si>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</si>
  <si>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</si>
  <si>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</si>
  <si>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</si>
  <si>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</si>
  <si>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</si>
  <si>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</si>
  <si>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</si>
  <si>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</si>
  <si>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</si>
  <si>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</si>
  <si>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</si>
  <si>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</si>
  <si>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</si>
  <si>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</si>
  <si>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</si>
  <si>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</si>
  <si>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</si>
  <si>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</si>
  <si>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</si>
  <si>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</si>
  <si>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</si>
  <si>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</si>
  <si>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</si>
  <si>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</si>
  <si>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</si>
  <si>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</si>
  <si>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</si>
  <si>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</si>
  <si>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</si>
  <si>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</si>
  <si>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</si>
  <si>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</si>
  <si>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</si>
  <si>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</si>
  <si>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</si>
  <si>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</si>
  <si>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</si>
  <si>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</si>
  <si>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</si>
  <si>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</si>
  <si>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</si>
  <si>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</si>
  <si>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</si>
  <si>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</si>
  <si>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</si>
  <si>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</si>
  <si>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</si>
  <si>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</si>
  <si>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</si>
  <si>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</si>
  <si>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</si>
  <si>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</si>
  <si>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</si>
  <si>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</si>
  <si>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</si>
  <si>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</si>
  <si>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</si>
  <si>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</si>
  <si>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</si>
  <si>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</si>
  <si>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</si>
  <si>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</si>
  <si>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</si>
  <si>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</si>
  <si>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</si>
  <si>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</si>
  <si>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</si>
  <si>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</si>
  <si>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</si>
  <si>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</si>
  <si>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</si>
  <si>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</si>
  <si>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</si>
  <si>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</si>
  <si>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</si>
  <si>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</si>
  <si>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</si>
  <si>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</si>
  <si>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</si>
  <si>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</si>
  <si>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</si>
  <si>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</si>
  <si>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</si>
  <si>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</si>
  <si>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</si>
  <si>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</si>
  <si>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</si>
  <si>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</si>
  <si>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</si>
  <si>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</si>
  <si>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</si>
  <si>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</si>
  <si>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</si>
  <si>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</si>
  <si>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</si>
  <si>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</si>
  <si>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</si>
  <si>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</si>
  <si>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</si>
  <si>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</si>
  <si>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</si>
  <si>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</si>
  <si>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</si>
  <si>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</si>
  <si>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</si>
  <si>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</si>
  <si>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</si>
  <si>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</si>
  <si>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</si>
  <si>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</si>
  <si>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</si>
  <si>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</si>
  <si>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</si>
  <si>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</si>
  <si>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</si>
  <si>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</si>
  <si>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</si>
  <si>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</si>
  <si>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</si>
  <si>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</si>
  <si>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</si>
  <si>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</si>
  <si>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</si>
  <si>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</si>
  <si>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</si>
  <si>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</si>
  <si>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</si>
  <si>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</si>
  <si>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</si>
  <si>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</si>
  <si>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</si>
  <si>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</si>
  <si>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</si>
  <si>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</si>
  <si>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</si>
  <si>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</si>
  <si>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</si>
  <si>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</si>
  <si>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</si>
  <si>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</si>
  <si>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</si>
  <si>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</si>
  <si>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</si>
  <si>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</si>
  <si>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</si>
  <si>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</si>
  <si>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</si>
  <si>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</si>
  <si>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</si>
  <si>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</si>
  <si>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</si>
  <si>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</si>
  <si>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</si>
  <si>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</si>
  <si>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</si>
  <si>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</si>
  <si>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</si>
  <si>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</si>
  <si>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</si>
  <si>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</si>
  <si>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</si>
  <si>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</si>
  <si>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</si>
  <si>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</si>
  <si>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</si>
  <si>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</si>
  <si>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</si>
  <si>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</si>
  <si>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</si>
  <si>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</si>
  <si>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</si>
  <si>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</si>
  <si>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</si>
  <si>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</si>
  <si>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</si>
  <si>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</si>
  <si>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</si>
  <si>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</si>
  <si>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</si>
  <si>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</si>
  <si>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</si>
  <si>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</si>
  <si>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</si>
  <si>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</si>
  <si>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</si>
  <si>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</si>
  <si>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</si>
  <si>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</si>
  <si>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</si>
  <si>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</si>
  <si>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</si>
  <si>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</si>
  <si>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</si>
  <si>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</si>
  <si>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</si>
  <si>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</si>
  <si>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</si>
  <si>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</si>
  <si>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</si>
  <si>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</si>
  <si>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</si>
  <si>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</si>
  <si>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</si>
  <si>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</si>
  <si>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</si>
  <si>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</si>
  <si>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</si>
  <si>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</si>
  <si>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</si>
  <si>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</si>
  <si>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</si>
  <si>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</si>
  <si>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</si>
  <si>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</si>
  <si>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</si>
  <si>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</si>
  <si>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</si>
  <si>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</si>
  <si>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</si>
  <si>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</si>
  <si>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</si>
  <si>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</si>
  <si>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</si>
  <si>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</si>
  <si>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</si>
  <si>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</si>
  <si>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</si>
  <si>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</si>
  <si>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</si>
  <si>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</si>
  <si>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</si>
  <si>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</si>
  <si>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</si>
  <si>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</si>
  <si>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</si>
  <si>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</si>
  <si>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</si>
  <si>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</si>
  <si>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</si>
  <si>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</si>
  <si>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</si>
  <si>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</si>
  <si>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</si>
  <si>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</si>
  <si>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</si>
  <si>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</si>
  <si>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</si>
  <si>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</si>
  <si>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</si>
  <si>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</si>
  <si>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</si>
  <si>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</si>
  <si>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</si>
  <si>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</si>
  <si>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</si>
  <si>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</si>
  <si>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</si>
  <si>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</si>
  <si>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</si>
  <si>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</si>
  <si>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</si>
  <si>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</si>
  <si>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</si>
  <si>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</si>
  <si>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</si>
  <si>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</si>
  <si>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</si>
  <si>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</si>
  <si>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</si>
  <si>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</si>
  <si>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</si>
  <si>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</si>
  <si>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</si>
  <si>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</si>
  <si>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</si>
  <si>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</si>
  <si>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</si>
  <si>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</si>
  <si>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</si>
  <si>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</si>
  <si>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</si>
  <si>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</si>
  <si>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</si>
  <si>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</si>
  <si>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</si>
  <si>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</si>
  <si>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</si>
  <si>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</si>
  <si>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</si>
  <si>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</si>
  <si>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</si>
  <si>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</si>
  <si>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</si>
  <si>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</si>
  <si>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</si>
  <si>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</si>
  <si>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</si>
  <si>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</si>
  <si>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</si>
  <si>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</si>
  <si>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</si>
  <si>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</si>
  <si>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</si>
  <si>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</si>
  <si>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</si>
  <si>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</si>
  <si>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</si>
  <si>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</si>
  <si>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</si>
  <si>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</si>
  <si>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</si>
  <si>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</si>
  <si>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</si>
  <si>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</si>
  <si>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</si>
  <si>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</si>
  <si>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</si>
  <si>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</si>
  <si>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</si>
  <si>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</si>
  <si>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</si>
  <si>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</si>
  <si>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</si>
  <si>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</si>
  <si>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</si>
  <si>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</si>
  <si>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</si>
  <si>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</si>
  <si>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</si>
  <si>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</si>
  <si>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</si>
  <si>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</si>
  <si>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</si>
  <si>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</si>
  <si>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</si>
  <si>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</si>
  <si>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</si>
  <si>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</si>
  <si>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</si>
  <si>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</si>
  <si>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</si>
  <si>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</si>
  <si>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</si>
  <si>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</si>
  <si>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</si>
  <si>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</si>
  <si>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</si>
  <si>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</si>
  <si>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</si>
  <si>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</si>
  <si>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</si>
  <si>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</si>
  <si>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</si>
  <si>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</si>
  <si>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</si>
  <si>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</si>
  <si>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</si>
  <si>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</si>
  <si>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</si>
  <si>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</si>
  <si>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</si>
  <si>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</si>
  <si>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</si>
  <si>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</si>
  <si>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</si>
  <si>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</si>
  <si>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</si>
  <si>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</si>
  <si>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</si>
  <si>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</si>
  <si>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</si>
  <si>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</si>
  <si>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</si>
  <si>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</si>
  <si>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</si>
  <si>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</si>
  <si>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</si>
  <si>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</si>
  <si>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</si>
  <si>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</si>
  <si>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</si>
  <si>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</si>
  <si>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</si>
  <si>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</si>
  <si>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</si>
  <si>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</si>
  <si>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</si>
  <si>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</si>
  <si>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</si>
  <si>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</si>
  <si>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</si>
  <si>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</si>
  <si>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</si>
  <si>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</si>
  <si>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</si>
  <si>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</si>
  <si>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</si>
  <si>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</si>
  <si>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</si>
  <si>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</si>
  <si>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</si>
  <si>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</si>
  <si>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</si>
  <si>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</si>
  <si>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</si>
  <si>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</si>
  <si>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</si>
  <si>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</si>
  <si>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</si>
  <si>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</si>
  <si>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</si>
  <si>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</si>
  <si>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</si>
  <si>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</si>
  <si>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</si>
  <si>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</si>
  <si>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</si>
  <si>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</si>
  <si>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</si>
  <si>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</si>
  <si>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</si>
  <si>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</si>
  <si>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</si>
  <si>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</si>
  <si>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</si>
  <si>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</si>
  <si>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</si>
  <si>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</si>
  <si>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</si>
  <si>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</si>
  <si>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</si>
  <si>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</si>
  <si>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</si>
  <si>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</si>
  <si>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</si>
  <si>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</si>
  <si>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</si>
  <si>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</si>
  <si>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</si>
  <si>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</si>
  <si>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</si>
  <si>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</si>
  <si>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</si>
  <si>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</si>
  <si>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</si>
  <si>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</si>
  <si>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</si>
  <si>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</si>
  <si>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</si>
  <si>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</si>
  <si>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</si>
  <si>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</si>
  <si>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</si>
  <si>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</si>
  <si>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</si>
  <si>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</si>
  <si>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</si>
  <si>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</si>
  <si>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</si>
  <si>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</si>
  <si>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</si>
  <si>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</si>
  <si>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</si>
  <si>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</si>
  <si>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</si>
  <si>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</si>
  <si>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</si>
  <si>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</si>
  <si>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</si>
  <si>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</si>
  <si>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</si>
  <si>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</si>
  <si>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</si>
  <si>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</si>
  <si>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</si>
  <si>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</si>
  <si>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</si>
  <si>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</si>
  <si>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</si>
  <si>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</si>
  <si>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</si>
  <si>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</si>
  <si>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</si>
  <si>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</si>
  <si>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</si>
  <si>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</si>
  <si>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</si>
  <si>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</si>
  <si>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</si>
  <si>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</si>
  <si>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</si>
  <si>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</si>
  <si>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</si>
  <si>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</si>
  <si>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</si>
  <si>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</si>
  <si>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</si>
  <si>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</si>
  <si>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</si>
  <si>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</si>
  <si>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</si>
  <si>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</si>
  <si>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</si>
  <si>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</si>
  <si>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</si>
  <si>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</si>
  <si>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</si>
  <si>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</si>
  <si>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</si>
  <si>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</si>
  <si>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</si>
  <si>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</si>
  <si>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</si>
  <si>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</si>
  <si>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</si>
  <si>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</si>
  <si>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</si>
  <si>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</si>
  <si>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</si>
  <si>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</si>
  <si>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</si>
  <si>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</si>
  <si>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</si>
  <si>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</si>
  <si>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</si>
  <si>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</si>
  <si>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</si>
  <si>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</si>
  <si>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</si>
  <si>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</si>
  <si>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</si>
  <si>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</si>
  <si>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</si>
  <si>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</si>
  <si>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</si>
  <si>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</si>
  <si>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</si>
  <si>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</si>
  <si>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</si>
  <si>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</si>
  <si>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</si>
  <si>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</si>
  <si>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</si>
  <si>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</si>
  <si>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</si>
  <si>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</si>
  <si>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</si>
  <si>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</si>
  <si>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</si>
  <si>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</si>
  <si>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</si>
  <si>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</si>
  <si>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</si>
  <si>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</si>
  <si>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</si>
  <si>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</si>
  <si>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</si>
  <si>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</si>
  <si>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</si>
  <si>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</si>
  <si>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</si>
  <si>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</si>
  <si>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</si>
  <si>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</si>
  <si>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</si>
  <si>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</si>
  <si>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</si>
  <si>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</si>
  <si>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</si>
  <si>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</si>
  <si>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</si>
  <si>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</si>
  <si>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</si>
  <si>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</si>
  <si>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</si>
  <si>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</si>
  <si>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</si>
  <si>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</si>
  <si>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</si>
  <si>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</si>
  <si>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</si>
  <si>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</si>
  <si>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</si>
  <si>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</si>
  <si>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</si>
  <si>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</si>
  <si>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</si>
  <si>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</si>
  <si>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</si>
  <si>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</si>
  <si>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</si>
  <si>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</si>
  <si>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</si>
  <si>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</si>
  <si>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</si>
  <si>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</si>
  <si>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</si>
  <si>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</si>
  <si>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</si>
  <si>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</si>
  <si>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</si>
  <si>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</si>
  <si>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</si>
  <si>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</si>
  <si>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</si>
  <si>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</si>
  <si>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</si>
  <si>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</si>
  <si>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</si>
  <si>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</si>
  <si>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</si>
  <si>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</si>
  <si>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</si>
  <si>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</si>
  <si>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</si>
  <si>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</si>
  <si>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</si>
  <si>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</si>
  <si>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</si>
  <si>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</si>
  <si>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</si>
  <si>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</si>
  <si>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</si>
  <si>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</si>
  <si>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</si>
  <si>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</si>
  <si>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</si>
  <si>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</si>
  <si>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</si>
  <si>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</si>
  <si>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</si>
  <si>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</si>
  <si>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</si>
  <si>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</si>
  <si>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</si>
  <si>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</si>
  <si>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</si>
  <si>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</si>
  <si>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</si>
  <si>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</si>
  <si>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</si>
  <si>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</si>
  <si>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</si>
  <si>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</si>
  <si>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</si>
  <si>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</si>
  <si>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</si>
  <si>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</si>
  <si>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</si>
  <si>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</si>
  <si>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</si>
  <si>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</si>
  <si>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</si>
  <si>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</si>
  <si>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</si>
  <si>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</si>
  <si>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</si>
  <si>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</si>
  <si>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</si>
  <si>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</si>
  <si>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</si>
  <si>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</si>
  <si>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</si>
  <si>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</si>
  <si>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</si>
  <si>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</si>
  <si>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</si>
  <si>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</si>
  <si>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</si>
  <si>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</si>
  <si>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</si>
  <si>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</si>
  <si>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</si>
  <si>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</si>
  <si>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</si>
  <si>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</si>
  <si>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</si>
  <si>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</si>
  <si>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</si>
  <si>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</si>
  <si>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</si>
  <si>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</si>
  <si>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</si>
  <si>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</si>
  <si>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</si>
  <si>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</si>
  <si>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</si>
  <si>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</si>
  <si>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</si>
  <si>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</si>
  <si>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</si>
  <si>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</si>
  <si>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</si>
  <si>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</si>
  <si>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</si>
  <si>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</si>
  <si>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</si>
  <si>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</si>
  <si>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</si>
  <si>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</si>
  <si>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</si>
  <si>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</si>
  <si>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</si>
  <si>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</si>
  <si>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</si>
  <si>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</si>
  <si>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</si>
  <si>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</si>
  <si>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</si>
  <si>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</si>
  <si>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</si>
  <si>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</si>
  <si>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</si>
  <si>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</si>
  <si>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</si>
  <si>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</si>
  <si>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</si>
  <si>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</si>
  <si>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</si>
  <si>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</si>
  <si>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</si>
  <si>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</si>
  <si>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</si>
  <si>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</si>
  <si>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</si>
  <si>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</si>
  <si>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</si>
  <si>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</si>
  <si>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</si>
  <si>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</si>
  <si>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</si>
  <si>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</si>
  <si>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</si>
  <si>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</si>
  <si>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</si>
  <si>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</si>
  <si>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</si>
  <si>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</si>
  <si>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</si>
  <si>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</si>
  <si>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</si>
  <si>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</si>
  <si>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</si>
  <si>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</si>
  <si>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</si>
  <si>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</si>
  <si>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</si>
  <si>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</si>
  <si>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</si>
  <si>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</si>
  <si>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</si>
  <si>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</si>
  <si>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</si>
  <si>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</si>
  <si>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</si>
  <si>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</si>
  <si>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</si>
  <si>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</si>
  <si>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</si>
  <si>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</si>
  <si>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</si>
  <si>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</si>
  <si>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</si>
  <si>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</si>
  <si>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</si>
  <si>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</si>
  <si>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</si>
  <si>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</si>
  <si>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</si>
  <si>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</si>
  <si>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</si>
  <si>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</si>
  <si>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</si>
  <si>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</si>
  <si>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</si>
  <si>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</si>
  <si>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</si>
  <si>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</si>
  <si>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</si>
  <si>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</si>
  <si>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</si>
  <si>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</si>
  <si>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</si>
  <si>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</si>
  <si>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</si>
  <si>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</si>
  <si>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</si>
  <si>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</si>
  <si>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</si>
  <si>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</si>
  <si>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</si>
  <si>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</si>
  <si>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</si>
  <si>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</si>
  <si>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</si>
  <si>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</si>
  <si>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</si>
  <si>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</si>
  <si>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</si>
  <si>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</si>
  <si>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</si>
  <si>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</si>
  <si>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</si>
  <si>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</si>
  <si>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</si>
  <si>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</si>
  <si>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</si>
  <si>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</si>
  <si>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</si>
  <si>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</si>
  <si>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</si>
  <si>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</si>
  <si>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</si>
  <si>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</si>
  <si>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</si>
  <si>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</si>
  <si>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</si>
  <si>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</si>
  <si>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</si>
  <si>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</si>
  <si>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</si>
  <si>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</si>
  <si>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</si>
  <si>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</si>
  <si>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</si>
  <si>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</si>
  <si>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</si>
  <si>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</si>
  <si>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</si>
  <si>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</si>
  <si>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</si>
  <si>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</si>
  <si>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</si>
  <si>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</si>
  <si>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</si>
  <si>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</si>
  <si>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</si>
  <si>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</si>
  <si>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</si>
  <si>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</si>
  <si>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</si>
  <si>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</si>
  <si>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</si>
  <si>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</si>
  <si>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</si>
  <si>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</si>
  <si>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</si>
  <si>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</si>
  <si>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</si>
  <si>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</si>
  <si>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</si>
  <si>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</si>
  <si>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</si>
  <si>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</si>
  <si>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</si>
  <si>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</si>
  <si>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</si>
  <si>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</si>
  <si>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</si>
  <si>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</si>
  <si>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</si>
  <si>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</si>
  <si>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</si>
  <si>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</si>
  <si>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</si>
  <si>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</si>
  <si>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</si>
  <si>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</si>
  <si>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</si>
  <si>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</si>
  <si>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</si>
  <si>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</si>
  <si>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</si>
  <si>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</si>
  <si>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</si>
  <si>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</si>
  <si>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</si>
  <si>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</si>
  <si>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</si>
  <si>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</si>
  <si>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</si>
  <si>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</si>
  <si>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</si>
  <si>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</si>
  <si>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</si>
  <si>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</si>
  <si>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</si>
  <si>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</si>
  <si>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</si>
  <si>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</si>
  <si>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</si>
  <si>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</si>
  <si>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</si>
  <si>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</si>
  <si>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</si>
  <si>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</si>
  <si>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</si>
  <si>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</si>
  <si>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</si>
  <si>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</si>
  <si>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</si>
  <si>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</si>
  <si>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</si>
  <si>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</si>
  <si>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</si>
  <si>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</si>
  <si>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</si>
  <si>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</si>
  <si>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</si>
  <si>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</si>
  <si>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</si>
  <si>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</si>
  <si>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</si>
  <si>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</si>
  <si>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</si>
  <si>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</si>
  <si>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</si>
  <si>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</si>
  <si>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</si>
  <si>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</si>
  <si>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</si>
  <si>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</si>
  <si>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</si>
  <si>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</si>
  <si>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</si>
  <si>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</si>
  <si>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</si>
  <si>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</si>
  <si>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</si>
  <si>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</si>
  <si>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</si>
  <si>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</si>
  <si>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</si>
  <si>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</si>
  <si>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</si>
  <si>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</si>
  <si>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</si>
  <si>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</si>
  <si>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</si>
  <si>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</si>
  <si>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</si>
  <si>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</si>
  <si>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</si>
  <si>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</si>
  <si>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</si>
  <si>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</si>
  <si>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</si>
  <si>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</si>
  <si>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</si>
  <si>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</si>
  <si>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</si>
  <si>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</si>
  <si>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</si>
  <si>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</si>
  <si>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</si>
  <si>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</si>
  <si>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</si>
  <si>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</si>
  <si>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</si>
  <si>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</si>
  <si>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</si>
  <si>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</si>
  <si>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</si>
  <si>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</si>
  <si>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</si>
  <si>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</si>
  <si>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</si>
  <si>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</si>
  <si>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</si>
  <si>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</si>
  <si>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</si>
  <si>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</si>
  <si>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</si>
  <si>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</si>
  <si>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</si>
  <si>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</si>
  <si>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</si>
  <si>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</si>
  <si>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</si>
  <si>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</si>
  <si>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</si>
  <si>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</si>
  <si>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</si>
  <si>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</si>
  <si>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</si>
  <si>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</si>
  <si>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</si>
  <si>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</si>
  <si>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</si>
  <si>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</si>
  <si>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</si>
  <si>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</si>
  <si>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</si>
  <si>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</si>
  <si>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</si>
  <si>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</si>
  <si>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</si>
  <si>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</si>
  <si>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</si>
  <si>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</si>
  <si>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</si>
  <si>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</si>
  <si>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</si>
  <si>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</si>
  <si>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</si>
  <si>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</si>
  <si>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</si>
  <si>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</si>
  <si>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</si>
  <si>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</si>
  <si>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</si>
  <si>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</si>
  <si>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</si>
  <si>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</si>
  <si>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</si>
  <si>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</si>
  <si>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</si>
  <si>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</si>
  <si>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</si>
  <si>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</si>
  <si>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</si>
  <si>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</si>
  <si>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</si>
  <si>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</si>
  <si>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</si>
  <si>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</si>
  <si>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</si>
  <si>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</si>
  <si>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</si>
  <si>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</si>
  <si>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</si>
  <si>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</si>
  <si>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</si>
  <si>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</si>
  <si>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</si>
  <si>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</si>
  <si>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</si>
  <si>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</si>
  <si>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</si>
  <si>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</si>
  <si>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</si>
  <si>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</si>
  <si>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</si>
  <si>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</si>
  <si>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</si>
  <si>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</si>
  <si>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</si>
  <si>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</si>
  <si>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</si>
  <si>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</si>
  <si>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</si>
  <si>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</si>
  <si>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</si>
  <si>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</si>
  <si>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</si>
  <si>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</si>
  <si>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</si>
  <si>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</si>
  <si>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</si>
  <si>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</si>
  <si>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</si>
  <si>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</si>
  <si>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</si>
  <si>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</si>
  <si>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</si>
  <si>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</si>
  <si>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</si>
  <si>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</si>
  <si>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</si>
  <si>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</si>
  <si>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</si>
  <si>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</si>
  <si>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</si>
  <si>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</si>
  <si>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</si>
  <si>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</si>
  <si>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</si>
  <si>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</si>
  <si>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</si>
  <si>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</si>
  <si>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</si>
  <si>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</si>
  <si>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</si>
  <si>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</si>
  <si>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</si>
  <si>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</si>
  <si>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</si>
  <si>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</si>
  <si>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</si>
  <si>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</si>
  <si>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</si>
  <si>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</si>
  <si>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</si>
  <si>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</si>
  <si>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</si>
  <si>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</si>
  <si>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</si>
  <si>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</si>
  <si>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</si>
  <si>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</si>
  <si>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</si>
  <si>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</si>
  <si>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</si>
  <si>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</si>
  <si>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</si>
  <si>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</si>
  <si>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</si>
  <si>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</si>
  <si>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</si>
  <si>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</si>
  <si>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</si>
  <si>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</si>
  <si>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</si>
  <si>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</si>
  <si>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</si>
  <si>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</si>
  <si>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</si>
  <si>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</si>
  <si>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</si>
  <si>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</si>
  <si>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</si>
  <si>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</si>
  <si>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</si>
  <si>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</si>
  <si>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</si>
  <si>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</si>
  <si>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</si>
  <si>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</si>
  <si>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</si>
  <si>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</si>
  <si>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</si>
  <si>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</si>
  <si>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</si>
  <si>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</si>
  <si>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</si>
  <si>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</si>
  <si>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</si>
  <si>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</si>
  <si>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</si>
  <si>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</si>
  <si>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</si>
  <si>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</si>
  <si>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</si>
  <si>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</si>
  <si>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</si>
  <si>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</si>
  <si>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</si>
  <si>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</si>
  <si>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</si>
  <si>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</si>
  <si>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</si>
  <si>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</si>
  <si>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</si>
  <si>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</si>
  <si>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</si>
  <si>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</si>
  <si>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</si>
  <si>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</si>
  <si>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</si>
  <si>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</si>
  <si>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</si>
  <si>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</si>
  <si>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</si>
  <si>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</si>
  <si>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</si>
  <si>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</si>
  <si>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</si>
  <si>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</si>
  <si>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</si>
  <si>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</si>
  <si>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</si>
  <si>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</si>
  <si>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</si>
  <si>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</si>
  <si>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</si>
  <si>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</si>
  <si>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</si>
  <si>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</si>
  <si>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</si>
  <si>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</si>
  <si>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</si>
  <si>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</si>
  <si>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</si>
  <si>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</si>
  <si>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</si>
  <si>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</si>
  <si>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</si>
  <si>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</si>
  <si>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</si>
  <si>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</si>
  <si>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</si>
  <si>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</si>
  <si>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</si>
  <si>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</si>
  <si>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</si>
  <si>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</si>
  <si>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</si>
  <si>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</si>
  <si>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</si>
  <si>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</si>
  <si>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</si>
  <si>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</si>
  <si>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</si>
  <si>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</si>
  <si>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</si>
  <si>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</si>
  <si>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</si>
  <si>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</si>
  <si>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</si>
  <si>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</si>
  <si>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</si>
  <si>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</si>
  <si>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</si>
  <si>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</si>
  <si>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</si>
  <si>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</si>
  <si>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</si>
  <si>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</si>
  <si>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</si>
  <si>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</si>
  <si>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</si>
  <si>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</si>
  <si>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</si>
  <si>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</si>
  <si>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</si>
  <si>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</si>
  <si>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</si>
  <si>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</si>
  <si>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</si>
  <si>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</si>
  <si>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</si>
  <si>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</si>
  <si>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</si>
  <si>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</si>
  <si>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</si>
  <si>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</si>
  <si>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</si>
  <si>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</si>
  <si>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</si>
  <si>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</si>
  <si>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</si>
  <si>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</si>
  <si>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</si>
  <si>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</si>
  <si>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</si>
  <si>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</si>
  <si>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</si>
  <si>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</si>
  <si>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</si>
  <si>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</si>
  <si>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</si>
  <si>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</si>
  <si>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</si>
  <si>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</si>
  <si>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</si>
  <si>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</si>
  <si>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</si>
  <si>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</si>
  <si>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</si>
  <si>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</si>
  <si>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</si>
  <si>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</si>
  <si>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</si>
  <si>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</si>
  <si>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</si>
  <si>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</si>
  <si>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</si>
  <si>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</si>
  <si>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</si>
  <si>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</si>
  <si>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</si>
  <si>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</si>
  <si>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</si>
  <si>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</si>
  <si>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</si>
  <si>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</si>
  <si>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</si>
  <si>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</si>
  <si>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</si>
  <si>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</si>
  <si>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</si>
  <si>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</si>
  <si>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</si>
  <si>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</si>
  <si>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</si>
  <si>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</si>
  <si>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</si>
  <si>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</si>
  <si>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</si>
  <si>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</si>
  <si>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</si>
  <si>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</si>
  <si>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</si>
  <si>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</si>
  <si>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</si>
  <si>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</si>
  <si>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</si>
  <si>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</si>
  <si>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</si>
  <si>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</si>
  <si>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</si>
  <si>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</si>
  <si>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</si>
  <si>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</si>
  <si>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</si>
  <si>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</si>
  <si>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</si>
  <si>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</si>
  <si>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</si>
  <si>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</si>
  <si>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</si>
  <si>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</si>
  <si>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</si>
  <si>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</si>
  <si>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</si>
  <si>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</si>
  <si>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</si>
  <si>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</si>
  <si>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</si>
  <si>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</si>
  <si>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</si>
  <si>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</si>
  <si>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</si>
  <si>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</si>
  <si>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</si>
  <si>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</si>
  <si>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</si>
  <si>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</si>
  <si>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</si>
  <si>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</si>
  <si>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</si>
  <si>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</si>
  <si>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</si>
  <si>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</si>
  <si>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</si>
  <si>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</si>
  <si>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</si>
  <si>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</si>
  <si>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</si>
  <si>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</si>
  <si>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</si>
  <si>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</si>
  <si>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</si>
  <si>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</si>
  <si>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</si>
  <si>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</si>
  <si>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</si>
  <si>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</si>
  <si>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</si>
  <si>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</si>
  <si>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</si>
  <si>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</si>
  <si>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</si>
  <si>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</si>
  <si>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</si>
  <si>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</si>
  <si>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</si>
  <si>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</si>
  <si>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</si>
  <si>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</si>
  <si>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</si>
  <si>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</si>
  <si>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</si>
  <si>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</si>
  <si>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</si>
  <si>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</si>
  <si>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</si>
  <si>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</si>
  <si>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</si>
  <si>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</si>
  <si>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</si>
  <si>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</si>
  <si>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</si>
  <si>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</si>
  <si>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</si>
  <si>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</si>
  <si>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</si>
  <si>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</si>
  <si>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</si>
  <si>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</si>
  <si>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</si>
  <si>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</si>
  <si>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</si>
  <si>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</si>
  <si>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</si>
  <si>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</si>
  <si>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</si>
  <si>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</si>
  <si>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</si>
  <si>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</si>
  <si>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</si>
  <si>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</si>
  <si>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</si>
  <si>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</si>
  <si>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</si>
  <si>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</si>
  <si>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</si>
  <si>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</si>
  <si>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</si>
  <si>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</si>
  <si>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</si>
  <si>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</si>
  <si>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</si>
  <si>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</si>
  <si>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</si>
  <si>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</si>
  <si>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</si>
  <si>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</si>
  <si>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</si>
  <si>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</si>
  <si>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</si>
  <si>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</si>
  <si>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</si>
  <si>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</si>
  <si>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</si>
  <si>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</si>
  <si>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</si>
  <si>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</si>
  <si>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</si>
  <si>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</si>
  <si>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</si>
  <si>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</si>
  <si>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</si>
  <si>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</si>
  <si>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</si>
  <si>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</si>
  <si>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</si>
  <si>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</si>
  <si>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</si>
  <si>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</si>
  <si>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</si>
  <si>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</si>
  <si>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</si>
  <si>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</si>
  <si>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</si>
  <si>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</si>
  <si>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</si>
  <si>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</si>
  <si>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</si>
  <si>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</si>
  <si>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</si>
  <si>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</si>
  <si>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</si>
  <si>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</si>
  <si>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</si>
  <si>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</si>
  <si>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</si>
  <si>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</si>
  <si>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</si>
  <si>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</si>
  <si>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</si>
  <si>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</si>
  <si>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</si>
  <si>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</si>
  <si>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</si>
  <si>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</si>
  <si>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</si>
  <si>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</si>
  <si>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</si>
  <si>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</si>
  <si>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</si>
  <si>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</si>
  <si>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</si>
  <si>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</si>
  <si>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</si>
  <si>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</si>
  <si>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</si>
  <si>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</si>
  <si>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</si>
  <si>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</si>
  <si>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</si>
  <si>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</si>
  <si>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</si>
  <si>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</si>
  <si>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</si>
  <si>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</si>
  <si>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</si>
  <si>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</si>
  <si>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</si>
  <si>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</si>
  <si>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</si>
  <si>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</si>
  <si>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</si>
  <si>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</si>
  <si>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</si>
  <si>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</si>
  <si>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</si>
  <si>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</si>
  <si>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</si>
  <si>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</si>
  <si>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</si>
  <si>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</si>
  <si>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</si>
  <si>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</si>
  <si>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</si>
  <si>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</si>
  <si>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</si>
  <si>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</si>
  <si>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</si>
  <si>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</si>
  <si>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</si>
  <si>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</si>
  <si>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</si>
  <si>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</si>
  <si>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</si>
  <si>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</si>
  <si>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</si>
  <si>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</si>
  <si>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</si>
  <si>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</si>
  <si>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</si>
  <si>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</si>
  <si>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</si>
  <si>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</si>
  <si>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</si>
  <si>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</si>
  <si>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</si>
  <si>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</si>
  <si>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</si>
  <si>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</si>
  <si>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</si>
  <si>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</si>
  <si>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</si>
  <si>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</si>
  <si>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</si>
  <si>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</si>
  <si>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</si>
  <si>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</si>
  <si>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</si>
  <si>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</si>
  <si>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</si>
  <si>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</si>
  <si>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</si>
  <si>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</si>
  <si>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</si>
  <si>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</si>
  <si>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</si>
  <si>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</si>
  <si>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</si>
  <si>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</si>
  <si>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</si>
  <si>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</si>
  <si>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</si>
  <si>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</si>
  <si>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</si>
  <si>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</si>
  <si>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</si>
  <si>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</si>
  <si>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</si>
  <si>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</si>
  <si>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</si>
  <si>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</si>
  <si>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</si>
  <si>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</si>
  <si>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</si>
  <si>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</si>
  <si>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</si>
  <si>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</si>
  <si>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</si>
  <si>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</si>
  <si>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</si>
  <si>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</si>
  <si>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</si>
  <si>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</si>
  <si>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</si>
  <si>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</si>
  <si>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</si>
  <si>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</si>
  <si>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</si>
  <si>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</si>
  <si>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</si>
  <si>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</si>
  <si>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</si>
  <si>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</si>
  <si>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</si>
  <si>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</si>
  <si>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</si>
  <si>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</si>
  <si>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</si>
  <si>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</si>
  <si>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</si>
  <si>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</si>
  <si>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</si>
  <si>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</si>
  <si>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</si>
  <si>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</si>
  <si>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</si>
  <si>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</si>
  <si>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</si>
  <si>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</si>
  <si>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</si>
  <si>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</si>
  <si>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</si>
  <si>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</si>
  <si>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</si>
  <si>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</si>
  <si>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</si>
  <si>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</si>
  <si>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</si>
  <si>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</si>
  <si>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</si>
  <si>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</si>
  <si>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</si>
  <si>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</si>
  <si>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</si>
  <si>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</si>
  <si>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</si>
  <si>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</si>
  <si>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</si>
  <si>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</si>
  <si>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</si>
  <si>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</si>
  <si>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</si>
  <si>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</si>
  <si>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</si>
  <si>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</si>
  <si>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</si>
  <si>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</si>
  <si>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</si>
  <si>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</si>
  <si>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</si>
  <si>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</si>
  <si>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</si>
  <si>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</si>
  <si>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</si>
  <si>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</si>
  <si>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</si>
  <si>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</si>
  <si>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</si>
  <si>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</si>
  <si>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</si>
  <si>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</si>
  <si>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</si>
  <si>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</si>
  <si>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</si>
  <si>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</si>
  <si>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</si>
  <si>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</si>
  <si>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</si>
  <si>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</si>
  <si>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</si>
  <si>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</si>
  <si>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</si>
  <si>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</si>
  <si>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</si>
  <si>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</si>
  <si>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</si>
  <si>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</si>
  <si>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</si>
  <si>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</si>
  <si>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</si>
  <si>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</si>
  <si>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</si>
  <si>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</si>
  <si>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</si>
  <si>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</si>
  <si>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</si>
  <si>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</si>
  <si>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</si>
  <si>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</si>
  <si>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</si>
  <si>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</si>
  <si>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</si>
  <si>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</si>
  <si>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</si>
  <si>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</si>
  <si>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</si>
  <si>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</si>
  <si>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</si>
  <si>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</si>
  <si>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</si>
  <si>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</si>
  <si>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</si>
  <si>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</si>
  <si>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</si>
  <si>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</si>
  <si>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</si>
  <si>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</si>
  <si>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</si>
  <si>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</si>
  <si>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</si>
  <si>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</si>
  <si>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</si>
  <si>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</si>
  <si>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</si>
  <si>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</si>
  <si>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</si>
  <si>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</si>
  <si>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</si>
  <si>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</si>
  <si>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</si>
  <si>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</si>
  <si>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</si>
  <si>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</si>
  <si>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</si>
  <si>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</si>
  <si>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</si>
  <si>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</si>
  <si>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</si>
  <si>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</si>
  <si>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</si>
  <si>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</si>
  <si>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</si>
  <si>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</si>
  <si>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</si>
  <si>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</si>
  <si>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</si>
  <si>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</si>
  <si>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</si>
  <si>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</si>
  <si>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</si>
  <si>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</si>
  <si>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</si>
  <si>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</si>
  <si>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</si>
  <si>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</si>
  <si>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</si>
  <si>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</si>
  <si>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</si>
  <si>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</si>
  <si>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</si>
  <si>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</si>
  <si>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</si>
  <si>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</si>
  <si>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</si>
  <si>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</si>
  <si>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</si>
  <si>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</si>
  <si>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</si>
  <si>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</si>
  <si>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</si>
  <si>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</si>
  <si>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</si>
  <si>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</si>
  <si>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</si>
  <si>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</si>
  <si>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</si>
  <si>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</si>
  <si>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</si>
  <si>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</si>
  <si>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</si>
  <si>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</si>
  <si>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</si>
  <si>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</si>
  <si>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</si>
  <si>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</si>
  <si>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</si>
  <si>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</si>
  <si>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</si>
  <si>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</si>
  <si>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</si>
  <si>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</si>
  <si>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</si>
  <si>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</si>
  <si>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</si>
  <si>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</si>
  <si>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</si>
  <si>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</si>
  <si>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</si>
  <si>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</si>
  <si>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</si>
  <si>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</si>
  <si>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</si>
  <si>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</si>
  <si>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</si>
  <si>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</si>
  <si>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</si>
  <si>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</si>
  <si>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</si>
  <si>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</si>
  <si>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</si>
  <si>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</si>
  <si>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</si>
  <si>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</si>
  <si>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</si>
  <si>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</si>
  <si>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</si>
  <si>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</si>
  <si>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</si>
  <si>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</si>
  <si>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</si>
  <si>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</si>
  <si>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</si>
  <si>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</si>
  <si>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</si>
  <si>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</si>
  <si>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</si>
  <si>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</si>
  <si>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</si>
  <si>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</si>
  <si>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</si>
  <si>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</si>
  <si>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</si>
  <si>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</si>
  <si>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</si>
  <si>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</si>
  <si>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</si>
  <si>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</si>
  <si>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</si>
  <si>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</si>
  <si>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</si>
  <si>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</si>
  <si>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</si>
  <si>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</si>
  <si>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</si>
  <si>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</si>
  <si>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</si>
  <si>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</si>
  <si>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</si>
  <si>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</si>
  <si>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</si>
  <si>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</si>
  <si>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</si>
  <si>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</si>
  <si>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</si>
  <si>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</si>
  <si>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</si>
  <si>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</si>
  <si>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</si>
  <si>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</si>
  <si>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</si>
  <si>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</si>
  <si>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</si>
  <si>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</si>
  <si>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</si>
  <si>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</si>
  <si>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</si>
  <si>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</si>
  <si>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</si>
  <si>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</si>
  <si>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</si>
  <si>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</si>
  <si>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</si>
  <si>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</si>
  <si>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</si>
  <si>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</si>
  <si>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</si>
  <si>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</si>
  <si>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</si>
  <si>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</si>
  <si>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</si>
  <si>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</si>
  <si>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</si>
  <si>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</si>
  <si>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</si>
  <si>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</si>
  <si>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</si>
  <si>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</si>
  <si>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</si>
  <si>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</si>
  <si>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</si>
  <si>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</si>
  <si>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</si>
  <si>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</si>
  <si>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</si>
  <si>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</si>
  <si>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</si>
  <si>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</si>
  <si>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</si>
  <si>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</si>
  <si>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</si>
  <si>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</si>
  <si>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</si>
  <si>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</si>
  <si>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</si>
  <si>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</si>
  <si>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</si>
  <si>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</si>
  <si>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</si>
  <si>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</si>
  <si>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</si>
  <si>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</si>
  <si>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</si>
  <si>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</si>
  <si>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</si>
  <si>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</si>
  <si>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</si>
  <si>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</si>
  <si>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</si>
  <si>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</si>
  <si>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</si>
  <si>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</si>
  <si>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</si>
  <si>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</si>
  <si>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</si>
  <si>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</si>
  <si>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</si>
  <si>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</si>
  <si>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</si>
  <si>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</si>
  <si>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</si>
  <si>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</si>
  <si>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</si>
  <si>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</si>
  <si>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</si>
  <si>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</si>
  <si>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</si>
  <si>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</si>
  <si>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</si>
  <si>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</si>
  <si>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</si>
  <si>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</si>
  <si>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</si>
  <si>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</si>
  <si>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</si>
  <si>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</si>
  <si>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</si>
  <si>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</si>
  <si>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</si>
  <si>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</si>
  <si>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</si>
  <si>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</si>
  <si>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</si>
  <si>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</si>
  <si>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</si>
  <si>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</si>
  <si>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</si>
  <si>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</si>
  <si>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</si>
  <si>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</si>
  <si>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</si>
  <si>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</si>
  <si>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</si>
  <si>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</si>
  <si>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</si>
  <si>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</si>
  <si>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</si>
  <si>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</si>
  <si>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</si>
  <si>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</si>
  <si>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</si>
  <si>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</si>
  <si>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</si>
  <si>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</si>
  <si>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</si>
  <si>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</si>
  <si>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</si>
  <si>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</si>
  <si>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</si>
  <si>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</si>
  <si>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</si>
  <si>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</si>
  <si>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</si>
  <si>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</si>
  <si>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</si>
  <si>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</si>
  <si>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</si>
  <si>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</si>
  <si>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</si>
  <si>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</si>
  <si>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</si>
  <si>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</si>
  <si>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</si>
  <si>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</si>
  <si>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</si>
  <si>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</si>
  <si>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</si>
  <si>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</si>
  <si>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</si>
  <si>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</si>
  <si>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</si>
  <si>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</si>
  <si>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</si>
  <si>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</si>
  <si>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</si>
  <si>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</si>
  <si>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</si>
  <si>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</si>
  <si>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</si>
  <si>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</si>
  <si>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</si>
  <si>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</si>
  <si>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</si>
  <si>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</si>
  <si>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</si>
  <si>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</si>
  <si>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</si>
  <si>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</si>
  <si>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</si>
  <si>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</si>
  <si>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</si>
  <si>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</si>
  <si>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</si>
  <si>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</si>
  <si>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</si>
  <si>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</si>
  <si>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</si>
  <si>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</si>
  <si>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</si>
  <si>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</si>
  <si>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</si>
  <si>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</si>
  <si>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</si>
  <si>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</si>
  <si>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</si>
  <si>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</si>
  <si>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</si>
  <si>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</si>
  <si>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</si>
  <si>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</si>
  <si>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</si>
  <si>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</si>
  <si>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</si>
  <si>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</si>
  <si>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</si>
  <si>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</si>
  <si>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</si>
  <si>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</si>
  <si>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</si>
  <si>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</si>
  <si>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</si>
  <si>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</si>
  <si>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</si>
  <si>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</si>
  <si>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</si>
  <si>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</si>
  <si>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</si>
  <si>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</si>
  <si>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</si>
  <si>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</si>
  <si>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</si>
  <si>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</si>
  <si>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</si>
  <si>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</si>
  <si>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</si>
  <si>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</si>
  <si>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</si>
  <si>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</si>
  <si>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</si>
  <si>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</si>
  <si>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</si>
  <si>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</si>
  <si>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</si>
  <si>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</si>
  <si>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</si>
  <si>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</si>
  <si>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</si>
  <si>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</si>
  <si>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</si>
  <si>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</si>
  <si>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</si>
  <si>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</si>
  <si>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</si>
  <si>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</si>
  <si>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</si>
  <si>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</si>
  <si>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</si>
  <si>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</si>
  <si>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</si>
  <si>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</si>
  <si>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</si>
  <si>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</si>
  <si>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</si>
  <si>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</si>
  <si>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</si>
  <si>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</si>
  <si>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</si>
  <si>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</si>
  <si>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</si>
  <si>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</si>
  <si>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</si>
  <si>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</si>
  <si>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</si>
  <si>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</si>
  <si>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</si>
  <si>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</si>
  <si>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</si>
  <si>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</si>
  <si>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</si>
  <si>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</si>
  <si>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</si>
  <si>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</si>
  <si>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</si>
  <si>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</si>
  <si>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</si>
  <si>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</si>
  <si>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</si>
  <si>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</si>
  <si>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</si>
  <si>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</si>
  <si>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</si>
  <si>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</si>
  <si>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</si>
  <si>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</si>
  <si>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</si>
  <si>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</si>
  <si>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</si>
  <si>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</si>
  <si>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</si>
  <si>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</si>
  <si>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</si>
  <si>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</si>
  <si>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</si>
  <si>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</si>
  <si>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</si>
  <si>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</si>
  <si>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</si>
  <si>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</si>
  <si>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</si>
  <si>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</si>
  <si>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</si>
  <si>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</si>
  <si>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</si>
  <si>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</si>
  <si>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</si>
  <si>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</si>
  <si>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</si>
  <si>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</si>
  <si>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</si>
  <si>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</si>
  <si>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</si>
  <si>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</si>
  <si>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</si>
  <si>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</si>
  <si>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</si>
  <si>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</si>
  <si>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</si>
  <si>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</si>
  <si>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</si>
  <si>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</si>
  <si>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</si>
  <si>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</si>
  <si>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</si>
  <si>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</si>
  <si>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</si>
  <si>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</si>
  <si>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</si>
  <si>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</si>
  <si>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</si>
  <si>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</si>
  <si>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</si>
  <si>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</si>
  <si>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</si>
  <si>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</si>
  <si>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</si>
  <si>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</si>
  <si>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</si>
  <si>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</si>
  <si>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</si>
  <si>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</si>
  <si>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</si>
  <si>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</si>
  <si>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</si>
  <si>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</si>
  <si>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</si>
  <si>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</si>
  <si>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</si>
  <si>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</si>
  <si>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</si>
  <si>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</si>
  <si>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</si>
  <si>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</si>
  <si>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</si>
  <si>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</si>
  <si>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</si>
  <si>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</si>
  <si>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</si>
  <si>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</si>
  <si>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</si>
  <si>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</si>
  <si>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</si>
  <si>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</si>
  <si>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</si>
  <si>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</si>
  <si>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</si>
  <si>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</si>
  <si>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</si>
  <si>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</si>
  <si>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</si>
  <si>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</si>
  <si>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</si>
  <si>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</si>
  <si>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</si>
  <si>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</si>
  <si>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</si>
  <si>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</si>
  <si>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</si>
  <si>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</si>
  <si>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</si>
  <si>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</si>
  <si>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</si>
  <si>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</si>
  <si>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</si>
  <si>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</si>
  <si>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</si>
  <si>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</si>
  <si>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</si>
  <si>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</si>
  <si>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</si>
  <si>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</si>
  <si>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</si>
  <si>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</si>
  <si>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</si>
  <si>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</si>
  <si>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</si>
  <si>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</si>
  <si>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</si>
  <si>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</si>
  <si>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</si>
  <si>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</si>
  <si>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</si>
  <si>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</si>
  <si>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</si>
  <si>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</si>
  <si>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</si>
  <si>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</si>
  <si>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</si>
  <si>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</si>
  <si>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</si>
  <si>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</si>
  <si>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</si>
  <si>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</si>
  <si>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</si>
  <si>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</si>
  <si>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</si>
  <si>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</si>
  <si>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</si>
  <si>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</si>
  <si>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</si>
  <si>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</si>
  <si>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</si>
  <si>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</si>
  <si>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</si>
  <si>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</si>
  <si>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</si>
  <si>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</si>
  <si>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</si>
  <si>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</si>
  <si>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</si>
  <si>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</si>
  <si>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</si>
  <si>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</si>
  <si>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</si>
  <si>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</si>
  <si>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</si>
  <si>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</si>
  <si>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</si>
  <si>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</si>
  <si>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</si>
  <si>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</si>
  <si>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</si>
  <si>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</si>
  <si>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</si>
  <si>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</si>
  <si>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</si>
  <si>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</si>
  <si>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</si>
  <si>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</si>
  <si>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</si>
  <si>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</si>
  <si>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</si>
  <si>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</si>
  <si>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</si>
  <si>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</si>
  <si>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</si>
  <si>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</si>
  <si>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</si>
  <si>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</si>
  <si>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</si>
  <si>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</si>
  <si>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</si>
  <si>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</si>
  <si>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</si>
  <si>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</si>
  <si>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</si>
  <si>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</si>
  <si>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</si>
  <si>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</si>
  <si>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</si>
  <si>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</si>
  <si>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</si>
  <si>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</si>
  <si>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</si>
  <si>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</si>
  <si>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</si>
  <si>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</si>
  <si>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</si>
  <si>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</si>
  <si>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</si>
  <si>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</si>
  <si>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</si>
  <si>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</si>
  <si>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</si>
  <si>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</si>
  <si>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</si>
  <si>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</si>
  <si>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</si>
  <si>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</si>
  <si>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</si>
  <si>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</si>
  <si>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</si>
  <si>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</si>
  <si>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</si>
  <si>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</si>
  <si>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</si>
  <si>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</si>
  <si>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</si>
  <si>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</si>
  <si>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</si>
  <si>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</si>
  <si>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</si>
  <si>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</si>
  <si>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</si>
  <si>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</si>
  <si>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</si>
  <si>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</si>
  <si>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</si>
  <si>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</si>
  <si>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</si>
  <si>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</si>
  <si>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</si>
  <si>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</si>
  <si>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</si>
  <si>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</si>
  <si>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</si>
  <si>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</si>
  <si>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</si>
  <si>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</si>
  <si>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</si>
  <si>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</si>
  <si>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</si>
  <si>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</si>
  <si>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</si>
  <si>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</si>
  <si>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</si>
  <si>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</si>
  <si>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</si>
  <si>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</si>
  <si>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</si>
  <si>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</si>
  <si>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</si>
  <si>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</si>
  <si>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</si>
  <si>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</si>
  <si>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</si>
  <si>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</si>
  <si>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</si>
  <si>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</si>
  <si>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</si>
  <si>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</si>
  <si>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</si>
  <si>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</si>
  <si>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</si>
  <si>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</si>
  <si>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</si>
  <si>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</si>
  <si>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</si>
  <si>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</si>
  <si>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</si>
  <si>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</si>
  <si>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</si>
  <si>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</si>
  <si>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</si>
  <si>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</si>
  <si>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</si>
  <si>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</si>
  <si>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</si>
  <si>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</si>
  <si>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</si>
  <si>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</si>
  <si>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</si>
  <si>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</si>
  <si>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</si>
  <si>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</si>
  <si>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</si>
  <si>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</si>
  <si>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</si>
  <si>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</si>
  <si>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</si>
  <si>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</si>
  <si>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</si>
  <si>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</si>
  <si>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</si>
  <si>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</si>
  <si>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</si>
  <si>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</si>
  <si>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</si>
  <si>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</si>
  <si>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</si>
  <si>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</si>
  <si>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</si>
  <si>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</si>
  <si>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</si>
  <si>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</si>
  <si>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</si>
  <si>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</si>
  <si>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</si>
  <si>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</si>
  <si>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</si>
  <si>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</si>
  <si>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</si>
  <si>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</si>
  <si>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</si>
  <si>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</si>
  <si>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</si>
  <si>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</si>
  <si>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</si>
  <si>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</si>
  <si>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</si>
  <si>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</si>
  <si>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</si>
  <si>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</si>
  <si>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</si>
  <si>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</si>
  <si>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</si>
  <si>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</si>
  <si>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</si>
  <si>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</si>
  <si>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</si>
  <si>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</si>
  <si>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</si>
  <si>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</si>
  <si>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</si>
  <si>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</si>
  <si>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</si>
  <si>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</si>
  <si>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</si>
  <si>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</si>
  <si>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</si>
  <si>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</si>
  <si>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</si>
  <si>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</si>
  <si>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</si>
  <si>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</si>
  <si>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</si>
  <si>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</si>
  <si>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</si>
  <si>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</si>
  <si>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</si>
  <si>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</si>
  <si>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</si>
  <si>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</si>
  <si>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</si>
  <si>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</si>
  <si>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</si>
  <si>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</si>
  <si>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</si>
  <si>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</si>
  <si>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</si>
  <si>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</si>
  <si>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</si>
  <si>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</si>
  <si>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</si>
  <si>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</si>
  <si>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</si>
  <si>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</si>
  <si>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</si>
  <si>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</si>
  <si>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</si>
  <si>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</si>
  <si>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</si>
  <si>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</si>
  <si>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</si>
  <si>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</si>
  <si>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</si>
  <si>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</si>
  <si>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</si>
  <si>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</si>
  <si>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</si>
  <si>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</si>
  <si>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</si>
  <si>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</si>
  <si>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</si>
  <si>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</si>
  <si>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</si>
  <si>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</si>
  <si>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</si>
  <si>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</si>
  <si>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</si>
  <si>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</si>
  <si>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</si>
  <si>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</si>
  <si>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</si>
  <si>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</si>
  <si>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</si>
  <si>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</si>
  <si>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</si>
  <si>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</si>
  <si>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</si>
  <si>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</si>
  <si>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</si>
  <si>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</si>
  <si>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</si>
  <si>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</si>
  <si>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</si>
  <si>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</si>
  <si>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</si>
  <si>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</si>
  <si>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</si>
  <si>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</si>
  <si>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</si>
  <si>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</si>
  <si>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</si>
  <si>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</si>
  <si>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</si>
  <si>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</si>
  <si>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</si>
  <si>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</si>
  <si>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</si>
  <si>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</si>
  <si>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</si>
  <si>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</si>
  <si>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</si>
  <si>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</si>
  <si>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</si>
  <si>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</si>
  <si>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</si>
  <si>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</si>
  <si>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</si>
  <si>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</si>
  <si>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</si>
  <si>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</si>
  <si>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</si>
  <si>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</si>
  <si>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</si>
  <si>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</si>
  <si>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</si>
  <si>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</si>
  <si>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</si>
  <si>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</si>
  <si>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</si>
  <si>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</si>
  <si>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</si>
  <si>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</si>
  <si>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</si>
  <si>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</si>
  <si>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</si>
  <si>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</si>
  <si>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</si>
  <si>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</si>
  <si>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</si>
  <si>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</si>
  <si>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</si>
  <si>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</si>
  <si>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</si>
  <si>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</si>
  <si>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</si>
  <si>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</si>
  <si>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</si>
  <si>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</si>
  <si>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</si>
  <si>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</si>
  <si>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</si>
  <si>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</si>
  <si>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</si>
  <si>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</si>
  <si>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</si>
  <si>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</si>
  <si>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</si>
  <si>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</si>
  <si>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</si>
  <si>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</si>
  <si>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</si>
  <si>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</si>
  <si>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</si>
  <si>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</si>
  <si>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</si>
  <si>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</si>
  <si>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</si>
  <si>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</si>
  <si>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</si>
  <si>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</si>
  <si>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</si>
  <si>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</si>
  <si>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</si>
  <si>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</si>
  <si>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</si>
  <si>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</si>
  <si>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</si>
  <si>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</si>
  <si>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</si>
  <si>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</si>
  <si>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</si>
  <si>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</si>
  <si>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</si>
  <si>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</si>
  <si>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</si>
  <si>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</si>
  <si>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</si>
  <si>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</si>
  <si>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</si>
  <si>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</si>
  <si>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</si>
  <si>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</si>
  <si>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</si>
  <si>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</si>
  <si>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</si>
  <si>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</si>
  <si>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</si>
  <si>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</si>
  <si>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</si>
  <si>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</si>
  <si>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</si>
  <si>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</si>
  <si>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</si>
  <si>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</si>
  <si>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</si>
  <si>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</si>
  <si>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</si>
  <si>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</si>
  <si>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</si>
  <si>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</si>
  <si>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</si>
  <si>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</si>
  <si>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</si>
  <si>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</si>
  <si>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</si>
  <si>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</si>
  <si>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</si>
  <si>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</si>
  <si>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</si>
  <si>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</si>
  <si>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</si>
  <si>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</si>
  <si>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</si>
  <si>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</si>
  <si>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</si>
  <si>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</si>
  <si>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</si>
  <si>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</si>
  <si>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</si>
  <si>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</si>
  <si>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</si>
  <si>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</si>
  <si>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</si>
  <si>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</si>
  <si>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</si>
  <si>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</si>
  <si>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</si>
  <si>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</si>
  <si>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</si>
  <si>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</si>
  <si>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</si>
  <si>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</si>
  <si>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</si>
  <si>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</si>
  <si>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</si>
  <si>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</si>
  <si>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</si>
  <si>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</si>
  <si>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</si>
  <si>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</si>
  <si>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</si>
  <si>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</si>
  <si>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</si>
  <si>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</si>
  <si>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</si>
  <si>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</si>
  <si>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</si>
  <si>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</si>
  <si>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</si>
  <si>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</si>
  <si>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</si>
  <si>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</si>
  <si>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</si>
  <si>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</si>
  <si>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</si>
  <si>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</si>
  <si>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</si>
  <si>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</si>
  <si>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</si>
  <si>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</si>
  <si>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</si>
  <si>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</si>
  <si>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</si>
  <si>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</si>
  <si>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</si>
  <si>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</si>
  <si>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</si>
  <si>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</si>
  <si>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</si>
  <si>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</si>
  <si>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</si>
  <si>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</si>
  <si>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</si>
  <si>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</si>
  <si>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</si>
  <si>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</si>
  <si>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</si>
  <si>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</si>
  <si>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</si>
  <si>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</si>
  <si>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</si>
  <si>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</si>
  <si>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</si>
  <si>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</si>
  <si>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</si>
  <si>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</si>
  <si>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</si>
  <si>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</si>
  <si>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</si>
  <si>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</si>
  <si>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</si>
  <si>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</si>
  <si>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</si>
  <si>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</si>
  <si>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</si>
  <si>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</si>
  <si>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</si>
  <si>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</si>
  <si>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</si>
  <si>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</si>
  <si>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</si>
  <si>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</si>
  <si>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</si>
  <si>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</si>
  <si>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</si>
  <si>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</si>
  <si>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</si>
  <si>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</si>
  <si>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</si>
  <si>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</si>
  <si>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</si>
  <si>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</si>
  <si>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</si>
  <si>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</si>
  <si>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</si>
  <si>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</si>
  <si>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</si>
  <si>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</si>
  <si>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</si>
  <si>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</si>
  <si>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</si>
  <si>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</si>
  <si>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</si>
  <si>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</si>
  <si>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</si>
  <si>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</si>
  <si>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</si>
  <si>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</si>
  <si>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</si>
  <si>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</si>
  <si>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</si>
  <si>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</si>
  <si>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</si>
  <si>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</si>
  <si>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</si>
  <si>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</si>
  <si>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</si>
  <si>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</si>
  <si>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</si>
  <si>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</si>
  <si>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</si>
  <si>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</si>
  <si>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</si>
  <si>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</si>
  <si>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</si>
  <si>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</si>
  <si>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</si>
  <si>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</si>
  <si>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</si>
  <si>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</si>
  <si>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</si>
  <si>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</si>
  <si>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</si>
  <si>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</si>
  <si>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</si>
  <si>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</si>
  <si>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</si>
  <si>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</si>
  <si>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</si>
  <si>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</si>
  <si>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</si>
  <si>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</si>
  <si>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</si>
  <si>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</si>
  <si>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</si>
  <si>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</si>
  <si>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</si>
  <si>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</si>
  <si>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</si>
  <si>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</si>
  <si>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</si>
  <si>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</si>
  <si>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</si>
  <si>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</si>
  <si>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</si>
  <si>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</si>
  <si>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</si>
  <si>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</si>
  <si>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</si>
  <si>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</si>
  <si>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</si>
  <si>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</si>
  <si>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</si>
  <si>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</si>
  <si>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</si>
  <si>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</si>
  <si>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</si>
  <si>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</si>
  <si>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</si>
  <si>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</si>
  <si>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</si>
  <si>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</si>
  <si>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</si>
  <si>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</si>
  <si>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</si>
  <si>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</si>
  <si>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</si>
  <si>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</si>
  <si>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</si>
  <si>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</si>
  <si>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</si>
  <si>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</si>
  <si>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</si>
  <si>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</si>
  <si>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</si>
  <si>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</si>
  <si>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</si>
  <si>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</si>
  <si>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</si>
  <si>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</si>
  <si>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</si>
  <si>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</si>
  <si>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</si>
  <si>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</si>
  <si>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</si>
  <si>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</si>
  <si>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</si>
  <si>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</si>
  <si>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</si>
  <si>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</si>
  <si>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</si>
  <si>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</si>
  <si>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</si>
  <si>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</si>
  <si>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</si>
  <si>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</si>
  <si>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</si>
  <si>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</si>
  <si>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</si>
  <si>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</si>
  <si>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</si>
  <si>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</si>
  <si>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</si>
  <si>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</si>
  <si>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</si>
  <si>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</si>
  <si>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</si>
  <si>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</si>
  <si>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</si>
  <si>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</si>
  <si>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</si>
  <si>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</si>
  <si>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</si>
  <si>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</si>
  <si>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</si>
  <si>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</si>
  <si>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</si>
  <si>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</si>
  <si>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</si>
  <si>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</si>
  <si>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</si>
  <si>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</si>
  <si>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</si>
  <si>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</si>
  <si>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</si>
  <si>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</si>
  <si>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</si>
  <si>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</si>
  <si>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</si>
  <si>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</si>
  <si>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</si>
  <si>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</si>
  <si>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</si>
  <si>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</si>
  <si>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</si>
  <si>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</si>
  <si>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</si>
  <si>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</si>
  <si>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</si>
  <si>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</si>
  <si>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</si>
  <si>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</si>
  <si>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</si>
  <si>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</si>
  <si>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</si>
  <si>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</si>
  <si>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</si>
  <si>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</si>
  <si>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</si>
  <si>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</si>
  <si>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</si>
  <si>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</si>
  <si>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</si>
  <si>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</si>
  <si>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</si>
  <si>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</si>
  <si>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</si>
  <si>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</si>
  <si>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</si>
  <si>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</si>
  <si>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</si>
  <si>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</si>
  <si>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</si>
  <si>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</si>
  <si>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</si>
  <si>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</si>
  <si>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</si>
  <si>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</si>
  <si>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</si>
  <si>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</si>
  <si>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</si>
  <si>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</si>
  <si>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</si>
  <si>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</si>
  <si>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</si>
  <si>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</si>
  <si>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</si>
  <si>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</si>
  <si>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</si>
  <si>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</si>
  <si>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</si>
  <si>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</si>
  <si>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</si>
  <si>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</si>
  <si>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</si>
  <si>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</si>
  <si>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</si>
  <si>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</si>
  <si>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</si>
  <si>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</si>
  <si>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</si>
  <si>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</si>
  <si>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</si>
  <si>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</si>
  <si>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</si>
  <si>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</si>
  <si>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</si>
  <si>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</si>
  <si>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</si>
  <si>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</si>
  <si>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</si>
  <si>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</si>
  <si>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</si>
  <si>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</si>
  <si>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</si>
  <si>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</si>
  <si>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</si>
  <si>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</si>
  <si>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</si>
  <si>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</si>
  <si>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</si>
  <si>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</si>
  <si>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</si>
  <si>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</si>
  <si>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</si>
  <si>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</si>
  <si>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</si>
  <si>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</si>
  <si>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</si>
  <si>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</si>
  <si>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</si>
  <si>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</si>
  <si>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</si>
  <si>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</si>
  <si>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</si>
  <si>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</si>
  <si>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</si>
  <si>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</si>
  <si>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</si>
  <si>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</si>
  <si>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</si>
  <si>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</si>
  <si>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</si>
  <si>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</si>
  <si>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</si>
  <si>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</si>
  <si>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</si>
  <si>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</si>
  <si>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</si>
  <si>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</si>
  <si>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</si>
  <si>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</si>
  <si>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</si>
  <si>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</si>
  <si>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</si>
  <si>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</si>
  <si>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</si>
  <si>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</si>
  <si>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</si>
  <si>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</si>
  <si>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</si>
  <si>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</si>
  <si>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</si>
  <si>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</si>
  <si>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</si>
  <si>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</si>
  <si>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</si>
  <si>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</si>
  <si>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</si>
  <si>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</si>
  <si>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</si>
  <si>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</si>
  <si>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</si>
  <si>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</si>
  <si>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</si>
  <si>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</si>
  <si>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</si>
  <si>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</si>
  <si>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</si>
  <si>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</si>
  <si>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</si>
  <si>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</si>
  <si>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</si>
  <si>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</si>
  <si>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</si>
  <si>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</si>
  <si>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</si>
  <si>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</si>
  <si>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</si>
  <si>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</si>
  <si>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</si>
  <si>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</si>
  <si>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</si>
  <si>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</si>
  <si>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</si>
  <si>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</si>
  <si>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</si>
  <si>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</si>
  <si>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</si>
  <si>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</si>
  <si>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</si>
  <si>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</si>
  <si>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</si>
  <si>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</si>
  <si>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</si>
  <si>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</si>
  <si>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</si>
  <si>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</si>
  <si>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</si>
  <si>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</si>
  <si>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</si>
  <si>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</si>
  <si>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</si>
  <si>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</si>
  <si>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</si>
  <si>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</si>
  <si>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</si>
  <si>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</si>
  <si>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</si>
  <si>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</si>
  <si>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</si>
  <si>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</si>
  <si>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</si>
  <si>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</si>
  <si>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</si>
  <si>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</si>
  <si>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</si>
  <si>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</si>
  <si>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</si>
  <si>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</si>
  <si>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</si>
  <si>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</si>
  <si>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</si>
  <si>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</si>
  <si>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</si>
  <si>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</si>
  <si>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</si>
  <si>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</si>
  <si>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</si>
  <si>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</si>
  <si>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</si>
  <si>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</si>
  <si>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</si>
  <si>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</si>
  <si>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</si>
  <si>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</si>
  <si>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</si>
  <si>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</si>
  <si>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</si>
  <si>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</si>
  <si>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</si>
  <si>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</si>
  <si>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</si>
  <si>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</si>
  <si>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</si>
  <si>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</si>
  <si>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</si>
  <si>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</si>
  <si>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</si>
  <si>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</si>
  <si>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</si>
  <si>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</si>
  <si>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</si>
  <si>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</si>
  <si>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</si>
  <si>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</si>
  <si>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</si>
  <si>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</si>
  <si>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</si>
  <si>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</si>
  <si>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</si>
  <si>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</si>
  <si>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</si>
  <si>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</si>
  <si>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</si>
  <si>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</si>
  <si>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</si>
  <si>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</si>
  <si>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</si>
  <si>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</si>
  <si>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</si>
  <si>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</si>
  <si>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</si>
  <si>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</si>
  <si>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</si>
  <si>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</si>
  <si>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</si>
  <si>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</si>
  <si>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</si>
  <si>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</si>
  <si>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</si>
  <si>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</si>
  <si>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</si>
  <si>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</si>
  <si>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</si>
  <si>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</si>
  <si>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</si>
  <si>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</si>
  <si>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</si>
  <si>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</si>
  <si>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</si>
  <si>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</si>
  <si>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</si>
  <si>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</si>
  <si>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</si>
  <si>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</si>
  <si>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</si>
  <si>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</si>
  <si>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</si>
  <si>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</si>
  <si>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</si>
  <si>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</si>
  <si>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</si>
  <si>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</si>
  <si>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</si>
  <si>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</si>
  <si>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</si>
  <si>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</si>
  <si>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</si>
  <si>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</si>
  <si>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</si>
  <si>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</si>
  <si>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</si>
  <si>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</si>
  <si>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</si>
  <si>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</si>
  <si>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</si>
  <si>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</si>
  <si>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</si>
  <si>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</si>
  <si>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</si>
  <si>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</si>
  <si>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</si>
  <si>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</si>
  <si>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</si>
  <si>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</si>
  <si>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</si>
  <si>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</si>
  <si>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</si>
  <si>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</si>
  <si>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</si>
  <si>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</si>
  <si>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</si>
  <si>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</si>
  <si>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</si>
  <si>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</si>
  <si>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</si>
  <si>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</si>
  <si>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</si>
  <si>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</si>
  <si>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</si>
  <si>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</si>
  <si>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</si>
  <si>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</si>
  <si>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</si>
  <si>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</si>
  <si>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</si>
  <si>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</si>
  <si>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</si>
  <si>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</si>
  <si>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</si>
  <si>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</si>
  <si>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</si>
  <si>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</si>
  <si>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</si>
  <si>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</si>
  <si>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</si>
  <si>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</si>
  <si>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</si>
  <si>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</si>
  <si>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</si>
  <si>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</si>
  <si>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</si>
  <si>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</si>
  <si>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</si>
  <si>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</si>
  <si>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</si>
  <si>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</si>
  <si>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</si>
  <si>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</si>
  <si>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</si>
  <si>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</si>
  <si>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</si>
  <si>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</si>
  <si>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</si>
  <si>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</si>
  <si>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</si>
  <si>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</si>
  <si>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</si>
  <si>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</si>
  <si>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</si>
  <si>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</si>
  <si>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</si>
  <si>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</si>
  <si>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</si>
  <si>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</si>
  <si>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</si>
  <si>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</si>
  <si>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</si>
  <si>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</si>
  <si>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</si>
  <si>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</si>
  <si>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</si>
  <si>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</si>
  <si>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</si>
  <si>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</si>
  <si>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</si>
  <si>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</si>
  <si>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</si>
  <si>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</si>
  <si>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</si>
  <si>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</si>
  <si>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</si>
  <si>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</si>
  <si>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</si>
  <si>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</si>
  <si>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</si>
  <si>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</si>
  <si>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</si>
  <si>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</si>
  <si>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</si>
  <si>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</si>
  <si>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</si>
  <si>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</si>
  <si>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</si>
  <si>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</si>
  <si>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</si>
  <si>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</si>
  <si>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</si>
  <si>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</si>
  <si>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</si>
  <si>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</si>
  <si>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</si>
  <si>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</si>
  <si>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</si>
  <si>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</si>
  <si>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</si>
  <si>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</si>
  <si>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</si>
  <si>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</si>
  <si>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</si>
  <si>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</si>
  <si>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</si>
  <si>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</si>
  <si>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</si>
  <si>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</si>
  <si>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</si>
  <si>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</si>
  <si>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</si>
  <si>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</si>
  <si>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</si>
  <si>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</si>
  <si>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</si>
  <si>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</si>
  <si>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</si>
  <si>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</si>
  <si>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</si>
  <si>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</si>
  <si>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</si>
  <si>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</si>
  <si>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</si>
  <si>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</si>
  <si>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</si>
  <si>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</si>
  <si>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</si>
  <si>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</si>
  <si>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</si>
  <si>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</si>
  <si>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</si>
  <si>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</si>
  <si>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</si>
  <si>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</si>
  <si>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</si>
  <si>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</si>
  <si>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</si>
  <si>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</si>
  <si>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</si>
  <si>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</si>
  <si>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</si>
  <si>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</si>
  <si>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</si>
  <si>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</si>
  <si>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</si>
  <si>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</si>
  <si>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</si>
  <si>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</si>
  <si>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</si>
  <si>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</si>
  <si>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</si>
  <si>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</si>
  <si>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</si>
  <si>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</si>
  <si>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</si>
  <si>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</si>
  <si>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</si>
  <si>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</si>
  <si>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</si>
  <si>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</si>
  <si>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</si>
  <si>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</si>
  <si>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</si>
  <si>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</si>
  <si>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</si>
  <si>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</si>
  <si>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</si>
  <si>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</si>
  <si>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</si>
  <si>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</si>
  <si>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</si>
  <si>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</si>
  <si>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</si>
  <si>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</si>
  <si>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</si>
  <si>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</si>
  <si>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</si>
  <si>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</si>
  <si>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</si>
  <si>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</si>
  <si>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</si>
  <si>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</si>
  <si>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</si>
  <si>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</si>
  <si>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</si>
  <si>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</si>
  <si>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</si>
  <si>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</si>
  <si>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</si>
  <si>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</si>
  <si>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</si>
  <si>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</si>
  <si>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</si>
  <si>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</si>
  <si>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</si>
  <si>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</si>
  <si>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</si>
  <si>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</si>
  <si>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</si>
  <si>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</si>
  <si>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</si>
  <si>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</si>
  <si>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</si>
  <si>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</si>
  <si>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</si>
  <si>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</si>
  <si>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</si>
  <si>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</si>
  <si>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</si>
  <si>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</si>
  <si>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</si>
  <si>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</si>
  <si>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</si>
  <si>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</si>
  <si>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</si>
  <si>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</si>
  <si>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</si>
  <si>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</si>
  <si>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</si>
  <si>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</si>
  <si>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</si>
  <si>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</si>
  <si>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</si>
  <si>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</si>
  <si>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</si>
  <si>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</si>
  <si>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</si>
  <si>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</si>
  <si>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</si>
  <si>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</si>
  <si>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</si>
  <si>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</si>
  <si>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</si>
  <si>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</si>
  <si>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</si>
  <si>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</si>
  <si>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</si>
  <si>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</si>
  <si>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</si>
  <si>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</si>
  <si>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</si>
  <si>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</si>
  <si>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</si>
  <si>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</si>
  <si>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</si>
  <si>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</si>
  <si>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</si>
  <si>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</si>
  <si>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</si>
  <si>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</si>
  <si>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</si>
  <si>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</si>
  <si>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</si>
  <si>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</si>
  <si>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</si>
  <si>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</si>
  <si>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</si>
  <si>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</si>
  <si>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</si>
  <si>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</si>
  <si>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</si>
  <si>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</si>
  <si>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</si>
  <si>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</si>
  <si>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</si>
  <si>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</si>
  <si>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</si>
  <si>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</si>
  <si>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</si>
  <si>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</si>
  <si>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</si>
  <si>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</si>
  <si>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</si>
  <si>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</si>
  <si>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</si>
  <si>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</si>
  <si>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</si>
  <si>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</si>
  <si>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</si>
  <si>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</si>
  <si>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</si>
  <si>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</si>
  <si>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</si>
  <si>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</si>
  <si>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</si>
  <si>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</si>
  <si>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</si>
  <si>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</si>
  <si>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</si>
  <si>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</si>
  <si>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</si>
  <si>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</si>
  <si>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</si>
  <si>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</si>
  <si>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</si>
  <si>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</si>
  <si>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</si>
  <si>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</si>
  <si>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</si>
  <si>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</si>
  <si>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</si>
  <si>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</si>
  <si>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</si>
  <si>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</si>
  <si>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</si>
  <si>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</si>
  <si>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</si>
  <si>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</si>
  <si>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</si>
  <si>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</si>
  <si>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</si>
  <si>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</si>
  <si>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</si>
  <si>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</si>
  <si>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</si>
  <si>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</si>
  <si>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</si>
  <si>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</si>
  <si>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</si>
  <si>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</si>
  <si>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</si>
  <si>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</si>
  <si>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</si>
  <si>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</si>
  <si>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</si>
  <si>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</si>
  <si>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</si>
  <si>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</si>
  <si>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</si>
  <si>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</si>
  <si>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</si>
  <si>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</si>
  <si>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</si>
  <si>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</si>
  <si>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</si>
  <si>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</si>
  <si>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</si>
  <si>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</si>
  <si>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</si>
  <si>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</si>
  <si>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</si>
  <si>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</si>
  <si>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</si>
  <si>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</si>
  <si>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</si>
  <si>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</si>
  <si>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</si>
  <si>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</si>
  <si>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</si>
  <si>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</si>
  <si>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</si>
  <si>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</si>
  <si>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</si>
  <si>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</si>
  <si>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</si>
  <si>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</si>
  <si>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</si>
  <si>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</si>
  <si>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</si>
  <si>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</si>
  <si>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</si>
  <si>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</si>
  <si>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</si>
  <si>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</si>
  <si>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</si>
  <si>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</si>
  <si>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</si>
  <si>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</si>
  <si>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</si>
  <si>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</si>
  <si>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</si>
  <si>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</si>
  <si>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</si>
  <si>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</si>
  <si>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</si>
  <si>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</si>
  <si>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</si>
  <si>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</si>
  <si>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</si>
  <si>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</si>
  <si>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</si>
  <si>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</si>
  <si>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</si>
  <si>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</si>
  <si>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</si>
  <si>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</si>
  <si>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</si>
  <si>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</si>
  <si>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</si>
  <si>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</si>
  <si>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</si>
  <si>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</si>
  <si>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</si>
  <si>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</si>
  <si>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</si>
  <si>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</si>
  <si>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</si>
  <si>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</si>
  <si>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</si>
  <si>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</si>
  <si>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</si>
  <si>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</si>
  <si>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</si>
  <si>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</si>
  <si>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</si>
  <si>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</si>
  <si>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</si>
  <si>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</si>
  <si>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</si>
  <si>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</si>
  <si>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</si>
  <si>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</si>
  <si>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</si>
  <si>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</si>
  <si>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</si>
  <si>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</si>
  <si>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</si>
  <si>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</si>
  <si>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</si>
  <si>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</si>
  <si>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</si>
  <si>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</si>
  <si>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</si>
  <si>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</si>
  <si>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</si>
  <si>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</si>
  <si>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</si>
  <si>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</si>
  <si>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</si>
  <si>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</si>
  <si>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</si>
  <si>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</si>
  <si>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</si>
  <si>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</si>
  <si>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</si>
  <si>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</si>
  <si>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</si>
  <si>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</si>
  <si>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</si>
  <si>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</si>
  <si>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</si>
  <si>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</si>
  <si>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</si>
  <si>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</si>
  <si>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</si>
  <si>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</si>
  <si>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</si>
  <si>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</si>
  <si>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</si>
  <si>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</si>
  <si>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</si>
  <si>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</si>
  <si>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</si>
  <si>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</si>
  <si>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</si>
  <si>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</si>
  <si>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</si>
  <si>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</si>
  <si>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</si>
  <si>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</si>
  <si>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</si>
  <si>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</si>
  <si>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</si>
  <si>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</si>
  <si>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</si>
  <si>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</si>
  <si>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</si>
  <si>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</si>
  <si>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</si>
  <si>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</si>
  <si>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</si>
  <si>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</si>
  <si>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</si>
  <si>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</si>
  <si>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</si>
  <si>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</si>
  <si>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</si>
  <si>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</si>
  <si>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</si>
  <si>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</si>
  <si>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</si>
  <si>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</si>
  <si>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</si>
  <si>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</si>
  <si>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</si>
  <si>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</si>
  <si>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</si>
  <si>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</si>
  <si>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</si>
  <si>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</si>
  <si>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</si>
  <si>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</si>
  <si>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</si>
  <si>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</si>
  <si>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</si>
  <si>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</si>
  <si>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</si>
  <si>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</si>
  <si>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</si>
  <si>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</si>
  <si>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</si>
  <si>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</si>
  <si>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</si>
  <si>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</si>
  <si>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</si>
  <si>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</si>
  <si>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</si>
  <si>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</si>
  <si>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</si>
  <si>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</si>
  <si>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</si>
  <si>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</si>
  <si>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</si>
  <si>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</si>
  <si>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</si>
  <si>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</si>
  <si>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</si>
  <si>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</si>
  <si>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</si>
  <si>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</si>
  <si>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</si>
  <si>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</si>
  <si>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</si>
  <si>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</si>
  <si>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</si>
  <si>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</si>
  <si>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</si>
  <si>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</si>
  <si>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</si>
  <si>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</si>
  <si>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</si>
  <si>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</si>
  <si>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</si>
  <si>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</si>
  <si>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</si>
  <si>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</si>
  <si>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</si>
  <si>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</si>
  <si>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</si>
  <si>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</si>
  <si>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</si>
  <si>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</si>
  <si>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</si>
  <si>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</si>
  <si>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</si>
  <si>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</si>
  <si>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</si>
  <si>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</si>
  <si>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</si>
  <si>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</si>
  <si>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</si>
  <si>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</si>
  <si>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</si>
  <si>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</si>
  <si>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</si>
  <si>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</si>
  <si>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</si>
  <si>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</si>
  <si>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</si>
  <si>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</si>
  <si>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</si>
  <si>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</si>
  <si>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</si>
  <si>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</si>
  <si>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</si>
  <si>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</si>
  <si>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</si>
  <si>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</si>
  <si>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</si>
  <si>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</si>
  <si>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</si>
  <si>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</si>
  <si>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</si>
  <si>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</si>
  <si>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</si>
  <si>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</si>
  <si>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</si>
  <si>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</si>
  <si>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</si>
  <si>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</si>
  <si>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</si>
  <si>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</si>
  <si>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</si>
  <si>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</si>
  <si>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</si>
  <si>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</si>
  <si>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</si>
  <si>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</si>
  <si>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</si>
  <si>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</si>
  <si>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</si>
  <si>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</si>
  <si>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</si>
  <si>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</si>
  <si>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</si>
  <si>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</si>
  <si>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</si>
  <si>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</si>
  <si>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</si>
  <si>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</si>
  <si>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</si>
  <si>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</si>
  <si>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</si>
  <si>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</si>
  <si>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</si>
  <si>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</si>
  <si>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</si>
  <si>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</si>
  <si>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</si>
  <si>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</si>
  <si>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</si>
  <si>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</si>
  <si>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</si>
  <si>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</si>
  <si>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</si>
  <si>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</si>
  <si>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</si>
  <si>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</si>
  <si>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</si>
  <si>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</si>
  <si>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</si>
  <si>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</si>
  <si>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</si>
  <si>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</si>
  <si>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</si>
  <si>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</si>
  <si>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</si>
  <si>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</si>
  <si>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</si>
  <si>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</si>
  <si>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</si>
  <si>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</si>
  <si>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</si>
  <si>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</si>
  <si>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</si>
  <si>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</si>
  <si>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</si>
  <si>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</si>
  <si>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</si>
  <si>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</si>
  <si>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</si>
  <si>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</si>
  <si>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</si>
  <si>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</si>
  <si>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</si>
  <si>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</si>
  <si>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</si>
  <si>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</si>
  <si>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</si>
  <si>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</si>
  <si>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</si>
  <si>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</si>
  <si>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</si>
  <si>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</si>
  <si>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</si>
  <si>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</si>
  <si>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</si>
  <si>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</si>
  <si>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</si>
  <si>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</si>
  <si>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</si>
  <si>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</si>
  <si>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</si>
  <si>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</si>
  <si>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</si>
  <si>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</si>
  <si>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</si>
  <si>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</si>
  <si>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</si>
  <si>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</si>
  <si>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</si>
  <si>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</si>
  <si>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</si>
  <si>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</si>
  <si>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</si>
  <si>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</si>
  <si>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</si>
  <si>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</si>
  <si>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</si>
  <si>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</si>
  <si>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</si>
  <si>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</si>
  <si>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</si>
  <si>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</si>
  <si>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</si>
  <si>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</si>
  <si>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</si>
  <si>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</si>
  <si>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</si>
  <si>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</si>
  <si>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</si>
  <si>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</si>
  <si>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</si>
  <si>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</si>
  <si>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</si>
  <si>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</si>
  <si>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</si>
  <si>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</si>
  <si>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</si>
  <si>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</si>
  <si>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</si>
  <si>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</si>
  <si>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</si>
  <si>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</si>
  <si>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</si>
  <si>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</si>
  <si>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</si>
  <si>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</si>
  <si>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</si>
  <si>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</si>
  <si>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</si>
  <si>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</si>
  <si>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</si>
  <si>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</si>
  <si>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</si>
  <si>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</si>
  <si>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</si>
  <si>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</si>
  <si>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</si>
  <si>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</si>
  <si>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</si>
  <si>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</si>
  <si>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</si>
  <si>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</si>
  <si>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</si>
  <si>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</si>
  <si>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</si>
  <si>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</si>
  <si>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</si>
  <si>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</si>
  <si>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</si>
  <si>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</si>
  <si>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</si>
  <si>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</si>
  <si>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</si>
  <si>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</si>
  <si>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</si>
  <si>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</si>
  <si>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</si>
  <si>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</si>
  <si>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</si>
  <si>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</si>
  <si>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</si>
  <si>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</si>
  <si>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</si>
  <si>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</si>
  <si>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</si>
  <si>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</si>
  <si>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</si>
  <si>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</si>
  <si>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</si>
  <si>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</si>
  <si>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</si>
  <si>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</si>
  <si>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</si>
  <si>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</si>
  <si>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</si>
  <si>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</si>
  <si>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</si>
  <si>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</si>
  <si>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</si>
  <si>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</si>
  <si>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</si>
  <si>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</si>
  <si>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</si>
  <si>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</si>
  <si>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</si>
  <si>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</si>
  <si>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</si>
  <si>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</si>
  <si>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</si>
  <si>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</si>
  <si>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</si>
  <si>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</si>
  <si>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</si>
  <si>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</si>
  <si>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</si>
  <si>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</si>
  <si>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</si>
  <si>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</si>
  <si>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</si>
  <si>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</si>
  <si>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</si>
  <si>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</si>
  <si>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</si>
  <si>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</si>
  <si>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</si>
  <si>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</si>
  <si>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</si>
  <si>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</si>
  <si>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</si>
  <si>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</si>
  <si>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</si>
  <si>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</si>
  <si>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</si>
  <si>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</si>
  <si>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</si>
  <si>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</si>
  <si>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</si>
  <si>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</si>
  <si>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</si>
  <si>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</si>
  <si>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</si>
  <si>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</si>
  <si>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</si>
  <si>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</si>
  <si>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</si>
  <si>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</si>
  <si>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</si>
  <si>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</si>
  <si>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</si>
  <si>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</si>
  <si>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</si>
  <si>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</si>
  <si>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</si>
  <si>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</si>
  <si>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</si>
  <si>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</si>
  <si>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</si>
  <si>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</si>
  <si>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</si>
  <si>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</si>
  <si>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</si>
  <si>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</si>
  <si>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</si>
  <si>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</si>
  <si>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</si>
  <si>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</si>
  <si>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</si>
  <si>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</si>
  <si>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</si>
  <si>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</si>
  <si>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</si>
  <si>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</si>
  <si>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</si>
  <si>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</si>
  <si>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</si>
  <si>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</si>
  <si>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</si>
  <si>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</si>
  <si>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</si>
  <si>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</si>
  <si>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</si>
  <si>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</si>
  <si>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</si>
  <si>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</si>
  <si>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</si>
  <si>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</si>
  <si>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</si>
  <si>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</si>
  <si>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</si>
  <si>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</si>
  <si>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</si>
  <si>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</si>
  <si>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</si>
  <si>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</si>
  <si>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</si>
  <si>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</si>
  <si>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</si>
  <si>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</si>
  <si>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</si>
  <si>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</si>
  <si>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</si>
  <si>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</si>
  <si>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</si>
  <si>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</si>
  <si>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</si>
  <si>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</si>
  <si>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</si>
  <si>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</si>
  <si>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</si>
  <si>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</si>
  <si>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</si>
  <si>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</si>
  <si>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</si>
  <si>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</si>
  <si>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</si>
  <si>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</si>
  <si>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</si>
  <si>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</si>
  <si>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</si>
  <si>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</si>
  <si>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</si>
  <si>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</si>
  <si>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</si>
  <si>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</si>
  <si>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</si>
  <si>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</si>
  <si>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</si>
  <si>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</si>
  <si>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</si>
  <si>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</si>
  <si>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</si>
  <si>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</si>
  <si>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</si>
  <si>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</si>
  <si>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</si>
  <si>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</si>
  <si>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</si>
  <si>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</si>
  <si>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</si>
  <si>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</si>
  <si>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</si>
  <si>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</si>
  <si>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</si>
  <si>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</si>
  <si>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</si>
  <si>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</si>
  <si>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</si>
  <si>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</si>
  <si>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</si>
  <si>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</si>
  <si>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</si>
  <si>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</si>
  <si>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</si>
  <si>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</si>
  <si>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</si>
  <si>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</si>
  <si>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</si>
  <si>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</si>
  <si>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</si>
  <si>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</si>
  <si>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</si>
  <si>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</si>
  <si>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</si>
  <si>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</si>
  <si>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</si>
  <si>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</si>
  <si>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</si>
  <si>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</si>
  <si>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</si>
  <si>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</si>
  <si>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</si>
  <si>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</si>
  <si>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</si>
  <si>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</si>
  <si>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</si>
  <si>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</si>
  <si>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</si>
  <si>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</si>
  <si>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</si>
  <si>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</si>
  <si>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</si>
  <si>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</si>
  <si>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</si>
  <si>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</si>
  <si>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</si>
  <si>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</si>
  <si>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</si>
  <si>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</si>
  <si>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</si>
  <si>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</si>
  <si>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</si>
  <si>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</si>
  <si>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</si>
  <si>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</si>
  <si>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</si>
  <si>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</si>
  <si>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</si>
  <si>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</si>
  <si>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</si>
  <si>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</si>
  <si>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</si>
  <si>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</si>
  <si>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</si>
  <si>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</si>
  <si>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</si>
  <si>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</si>
  <si>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</si>
  <si>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</si>
  <si>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</si>
  <si>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</si>
  <si>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</si>
  <si>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</si>
  <si>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</si>
  <si>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</si>
  <si>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</si>
  <si>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</si>
  <si>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</si>
  <si>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</si>
  <si>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</si>
  <si>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</si>
  <si>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</si>
  <si>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</si>
  <si>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</si>
  <si>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</si>
  <si>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</si>
  <si>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</si>
  <si>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</si>
  <si>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</si>
  <si>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</si>
  <si>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</si>
  <si>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</si>
  <si>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</si>
  <si>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</si>
  <si>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</si>
  <si>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</si>
  <si>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</si>
  <si>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</si>
  <si>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</si>
  <si>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</si>
  <si>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</si>
  <si>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</si>
  <si>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</si>
  <si>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</si>
  <si>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</si>
  <si>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</si>
  <si>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</si>
  <si>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</si>
  <si>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</si>
  <si>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</si>
  <si>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</si>
  <si>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</si>
  <si>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</si>
  <si>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</si>
  <si>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</si>
  <si>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</si>
  <si>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</si>
  <si>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</si>
  <si>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</si>
  <si>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</si>
  <si>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</si>
  <si>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</si>
  <si>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</si>
  <si>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</si>
  <si>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</si>
  <si>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</si>
  <si>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</si>
  <si>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</si>
  <si>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</si>
  <si>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</si>
  <si>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</si>
  <si>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</si>
  <si>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</si>
  <si>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</si>
  <si>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</si>
  <si>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</si>
  <si>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</si>
  <si>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</si>
  <si>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</si>
  <si>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</si>
  <si>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</si>
  <si>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</si>
  <si>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</si>
  <si>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</si>
  <si>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</si>
  <si>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</si>
  <si>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</si>
  <si>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</si>
  <si>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</si>
  <si>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</si>
  <si>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</si>
  <si>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</si>
  <si>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</si>
  <si>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</si>
  <si>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</si>
  <si>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</si>
  <si>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</si>
  <si>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</si>
  <si>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</si>
  <si>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</si>
  <si>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</si>
  <si>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</si>
  <si>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</si>
  <si>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</si>
  <si>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</si>
  <si>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</si>
  <si>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</si>
  <si>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</si>
  <si>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</si>
  <si>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</si>
  <si>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</si>
  <si>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</si>
  <si>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</si>
  <si>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</si>
  <si>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</si>
  <si>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</si>
  <si>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</si>
  <si>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</si>
  <si>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</si>
  <si>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</si>
  <si>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</si>
  <si>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</si>
  <si>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</si>
  <si>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</si>
  <si>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</si>
  <si>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</si>
  <si>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</si>
  <si>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</si>
  <si>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</si>
  <si>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</si>
  <si>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</si>
  <si>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</si>
  <si>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</si>
  <si>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</si>
  <si>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</si>
  <si>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</si>
  <si>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</si>
  <si>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</si>
  <si>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</si>
  <si>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</si>
  <si>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</si>
  <si>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</si>
  <si>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</si>
  <si>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</si>
  <si>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</si>
  <si>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</si>
  <si>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</si>
  <si>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</si>
  <si>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</si>
  <si>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</si>
  <si>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</si>
  <si>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</si>
  <si>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</si>
  <si>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</si>
  <si>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</si>
  <si>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</si>
  <si>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</si>
  <si>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</si>
  <si>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</si>
  <si>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</si>
  <si>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</si>
  <si>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</si>
  <si>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</si>
  <si>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</si>
  <si>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</si>
  <si>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</si>
  <si>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</si>
  <si>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</si>
  <si>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</si>
  <si>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</si>
  <si>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</si>
  <si>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</si>
  <si>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</si>
  <si>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</si>
  <si>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</si>
  <si>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</si>
  <si>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</si>
  <si>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</si>
  <si>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</si>
  <si>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</si>
  <si>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</si>
  <si>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</si>
  <si>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</si>
  <si>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</si>
  <si>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</si>
  <si>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</si>
  <si>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</si>
  <si>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</si>
  <si>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</si>
  <si>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</si>
  <si>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</si>
  <si>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</si>
  <si>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</si>
  <si>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</si>
  <si>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</si>
  <si>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</si>
  <si>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</si>
  <si>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</si>
  <si>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</si>
  <si>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</si>
  <si>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</si>
  <si>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</si>
  <si>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</si>
  <si>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</si>
  <si>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</si>
  <si>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</si>
  <si>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</si>
  <si>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</si>
  <si>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</si>
  <si>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</si>
  <si>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</si>
  <si>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</si>
  <si>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</si>
  <si>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</si>
  <si>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</si>
  <si>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</si>
  <si>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</si>
  <si>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</si>
  <si>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</si>
  <si>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</si>
  <si>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</si>
  <si>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</si>
  <si>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</si>
  <si>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</si>
  <si>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</si>
  <si>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</si>
  <si>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</si>
  <si>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</si>
  <si>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</si>
  <si>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</si>
  <si>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</si>
  <si>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</si>
  <si>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</si>
  <si>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</si>
  <si>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</si>
  <si>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</si>
  <si>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</si>
  <si>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</si>
  <si>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</si>
  <si>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</si>
  <si>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</si>
  <si>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</si>
  <si>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</si>
  <si>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</si>
  <si>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</si>
  <si>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</si>
  <si>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</si>
  <si>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</si>
  <si>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</si>
  <si>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</si>
  <si>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</si>
  <si>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</si>
  <si>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</si>
  <si>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</si>
  <si>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</si>
  <si>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</si>
  <si>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</si>
  <si>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</si>
  <si>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</si>
  <si>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</si>
  <si>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</si>
  <si>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</si>
  <si>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</si>
  <si>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</si>
  <si>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</si>
  <si>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</si>
  <si>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</si>
  <si>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</si>
  <si>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</si>
  <si>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</si>
  <si>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</si>
  <si>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</si>
  <si>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</si>
  <si>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</si>
  <si>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</si>
  <si>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</si>
  <si>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</si>
  <si>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</si>
  <si>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</si>
  <si>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</si>
  <si>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</si>
  <si>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</si>
  <si>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</si>
  <si>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</si>
  <si>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</si>
  <si>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</si>
  <si>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</si>
  <si>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</si>
  <si>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</si>
  <si>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</si>
  <si>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</si>
  <si>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</si>
  <si>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</si>
  <si>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</si>
  <si>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</si>
  <si>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</si>
  <si>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</si>
  <si>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</si>
  <si>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</si>
  <si>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</si>
  <si>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</si>
  <si>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</si>
  <si>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</si>
  <si>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</si>
  <si>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</si>
  <si>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</si>
  <si>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</si>
  <si>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</si>
  <si>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</si>
  <si>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</si>
  <si>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</si>
  <si>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</si>
  <si>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</si>
  <si>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</si>
  <si>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</si>
  <si>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</si>
  <si>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</si>
  <si>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</si>
  <si>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</si>
  <si>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</si>
  <si>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</si>
  <si>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</si>
  <si>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</si>
  <si>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</si>
  <si>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</si>
  <si>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</si>
  <si>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</si>
  <si>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</si>
  <si>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</si>
  <si>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</si>
  <si>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</si>
  <si>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</si>
  <si>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</si>
  <si>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</si>
  <si>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</si>
  <si>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</si>
  <si>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</si>
  <si>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</si>
  <si>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</si>
  <si>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</si>
  <si>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</si>
  <si>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</si>
  <si>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</si>
  <si>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</si>
  <si>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</si>
  <si>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</si>
  <si>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</si>
  <si>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</si>
  <si>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</si>
  <si>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</si>
  <si>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</si>
  <si>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</si>
  <si>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</si>
  <si>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</si>
  <si>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</si>
  <si>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</si>
  <si>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</si>
  <si>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</si>
  <si>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</si>
  <si>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</si>
  <si>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</si>
  <si>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</si>
  <si>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</si>
  <si>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</si>
  <si>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</si>
  <si>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</si>
  <si>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</si>
  <si>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</si>
  <si>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</si>
  <si>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</si>
  <si>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</si>
  <si>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</si>
  <si>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</si>
  <si>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</si>
  <si>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</si>
  <si>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</si>
  <si>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</si>
  <si>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</si>
  <si>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</si>
  <si>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</si>
  <si>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</si>
  <si>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</si>
  <si>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</si>
  <si>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</si>
  <si>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</si>
  <si>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</si>
  <si>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</si>
  <si>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</si>
  <si>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</si>
  <si>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</si>
  <si>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</si>
  <si>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</si>
  <si>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</si>
  <si>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</si>
  <si>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</si>
  <si>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</si>
  <si>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</si>
  <si>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</si>
  <si>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</si>
  <si>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</si>
  <si>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</si>
  <si>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</si>
  <si>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</si>
  <si>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</si>
  <si>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</si>
  <si>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</si>
  <si>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</si>
  <si>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</si>
  <si>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</si>
  <si>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</si>
  <si>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</si>
  <si>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</si>
  <si>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</si>
  <si>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</si>
  <si>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</si>
  <si>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</si>
  <si>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</si>
  <si>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</si>
  <si>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</si>
  <si>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</si>
  <si>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</si>
  <si>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</si>
  <si>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</si>
  <si>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</si>
  <si>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</si>
  <si>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</si>
  <si>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</si>
  <si>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</si>
  <si>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</si>
  <si>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</si>
  <si>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</si>
  <si>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</si>
  <si>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</si>
  <si>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</si>
  <si>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</si>
  <si>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</si>
  <si>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</si>
  <si>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</si>
  <si>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</si>
  <si>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</si>
  <si>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</si>
  <si>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</si>
  <si>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</si>
  <si>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</si>
  <si>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</si>
  <si>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</si>
  <si>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</si>
  <si>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</si>
  <si>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</si>
  <si>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</si>
  <si>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</si>
  <si>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</si>
  <si>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</si>
  <si>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</si>
  <si>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</si>
  <si>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</si>
  <si>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</si>
  <si>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</si>
  <si>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</si>
  <si>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</si>
  <si>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</si>
  <si>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</si>
  <si>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</si>
  <si>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</si>
  <si>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</si>
  <si>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</si>
  <si>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</si>
  <si>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</si>
  <si>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</si>
  <si>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</si>
  <si>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</si>
  <si>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</si>
  <si>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</si>
  <si>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</si>
  <si>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</si>
  <si>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</si>
  <si>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</si>
  <si>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</si>
  <si>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</si>
  <si>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</si>
  <si>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</si>
  <si>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</si>
  <si>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</si>
  <si>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</si>
  <si>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</si>
  <si>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</si>
  <si>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</si>
  <si>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</si>
  <si>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</si>
  <si>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</si>
  <si>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</si>
  <si>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</si>
  <si>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</si>
  <si>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</si>
  <si>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</si>
  <si>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</si>
  <si>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</si>
  <si>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</si>
  <si>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</si>
  <si>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</si>
  <si>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</si>
  <si>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</si>
  <si>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</si>
  <si>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</si>
  <si>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</si>
  <si>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</si>
  <si>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</si>
  <si>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</si>
  <si>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</si>
  <si>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</si>
  <si>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</si>
  <si>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</si>
  <si>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</si>
  <si>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</si>
  <si>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</si>
  <si>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</si>
  <si>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</si>
  <si>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</si>
  <si>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</si>
  <si>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</si>
  <si>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</si>
  <si>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</si>
  <si>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</si>
  <si>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</si>
  <si>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</si>
  <si>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</si>
  <si>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</si>
  <si>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</si>
  <si>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</si>
  <si>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</si>
  <si>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</si>
  <si>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</si>
  <si>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</si>
  <si>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</si>
  <si>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</si>
  <si>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</si>
  <si>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</si>
  <si>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</si>
  <si>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</si>
  <si>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</si>
  <si>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</si>
  <si>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</si>
  <si>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</si>
  <si>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</si>
  <si>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</si>
  <si>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</si>
  <si>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</si>
  <si>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</si>
  <si>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</si>
  <si>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</si>
  <si>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</si>
  <si>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</si>
  <si>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</si>
  <si>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</si>
  <si>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</si>
  <si>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</si>
  <si>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</si>
  <si>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</si>
  <si>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</si>
  <si>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</si>
  <si>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</si>
  <si>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</si>
  <si>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</si>
  <si>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</si>
  <si>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</si>
  <si>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</si>
  <si>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</si>
  <si>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</si>
  <si>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</si>
  <si>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</si>
  <si>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</si>
  <si>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</si>
  <si>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</si>
  <si>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</si>
  <si>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</si>
  <si>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</si>
  <si>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</si>
  <si>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</si>
  <si>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</si>
  <si>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</si>
  <si>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</si>
  <si>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</si>
  <si>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</si>
  <si>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</si>
  <si>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</si>
  <si>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</si>
  <si>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</si>
  <si>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</si>
  <si>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</si>
  <si>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</si>
  <si>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</si>
  <si>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</si>
  <si>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</si>
  <si>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</si>
  <si>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</si>
  <si>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</si>
  <si>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</si>
  <si>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</si>
  <si>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</si>
  <si>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</si>
  <si>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</si>
  <si>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</si>
  <si>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</si>
  <si>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</si>
  <si>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</si>
  <si>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</si>
  <si>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</si>
  <si>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</si>
  <si>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</si>
  <si>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</si>
  <si>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</si>
  <si>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</si>
  <si>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</si>
  <si>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</si>
  <si>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</si>
  <si>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</si>
  <si>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</si>
  <si>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</si>
  <si>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</si>
  <si>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</si>
  <si>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</si>
  <si>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</si>
  <si>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</si>
  <si>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</si>
  <si>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</si>
  <si>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</si>
  <si>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</si>
  <si>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</si>
  <si>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</si>
  <si>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</si>
  <si>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</si>
  <si>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</si>
  <si>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</si>
  <si>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</si>
  <si>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</si>
  <si>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</si>
  <si>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</si>
  <si>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</si>
  <si>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</si>
  <si>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</si>
  <si>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</si>
  <si>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</si>
  <si>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</si>
  <si>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</si>
  <si>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</si>
  <si>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</si>
  <si>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</si>
  <si>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</si>
  <si>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</si>
  <si>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</si>
  <si>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</si>
  <si>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</si>
  <si>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</si>
  <si>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</si>
  <si>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</si>
  <si>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</si>
  <si>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</si>
  <si>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</si>
  <si>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</si>
  <si>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</si>
  <si>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</si>
  <si>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</si>
  <si>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</si>
  <si>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</si>
  <si>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</si>
  <si>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</si>
  <si>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</si>
  <si>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</si>
  <si>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</si>
  <si>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</si>
  <si>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</si>
  <si>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</si>
  <si>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</si>
  <si>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</si>
  <si>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</si>
  <si>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</si>
  <si>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</si>
  <si>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</si>
  <si>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</si>
  <si>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</si>
  <si>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</si>
  <si>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</si>
  <si>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</si>
  <si>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</si>
  <si>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</si>
  <si>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</si>
  <si>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</si>
  <si>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</si>
  <si>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</si>
  <si>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</si>
  <si>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</si>
  <si>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</si>
  <si>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</si>
  <si>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</si>
  <si>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</si>
  <si>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</si>
  <si>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</si>
  <si>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</si>
  <si>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</si>
  <si>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</si>
  <si>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</si>
  <si>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</si>
  <si>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</si>
  <si>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</si>
  <si>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</si>
  <si>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</si>
  <si>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</si>
  <si>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</si>
  <si>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</si>
  <si>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</si>
  <si>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</si>
  <si>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</si>
  <si>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</si>
  <si>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</si>
  <si>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</si>
  <si>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</si>
  <si>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</si>
  <si>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</si>
  <si>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</si>
  <si>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</si>
  <si>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</si>
  <si>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</si>
  <si>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</si>
  <si>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</si>
  <si>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</si>
  <si>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</si>
  <si>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</si>
  <si>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</si>
  <si>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</si>
  <si>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</si>
  <si>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</si>
  <si>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</si>
  <si>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</si>
  <si>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</si>
  <si>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</si>
  <si>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</si>
  <si>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</si>
  <si>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</si>
  <si>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</si>
  <si>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</si>
  <si>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</si>
  <si>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</si>
  <si>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</si>
  <si>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</si>
  <si>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</si>
  <si>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</si>
  <si>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</si>
  <si>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</si>
  <si>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</si>
  <si>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</si>
  <si>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</si>
  <si>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</si>
  <si>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</si>
  <si>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</si>
  <si>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</si>
  <si>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</si>
  <si>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</si>
  <si>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</si>
  <si>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</si>
  <si>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</si>
  <si>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</si>
  <si>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</si>
  <si>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</si>
  <si>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</si>
  <si>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</si>
  <si>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</si>
  <si>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</si>
  <si>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</si>
  <si>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</si>
  <si>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</si>
  <si>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</si>
  <si>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</si>
  <si>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</si>
  <si>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</si>
  <si>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</si>
  <si>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</si>
  <si>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</si>
  <si>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</si>
  <si>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</si>
  <si>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</si>
  <si>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</si>
  <si>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</si>
  <si>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</si>
  <si>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</si>
  <si>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</si>
  <si>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</si>
  <si>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</si>
  <si>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</si>
  <si>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</si>
  <si>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</si>
  <si>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</si>
  <si>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</si>
  <si>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</si>
  <si>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</si>
  <si>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</si>
  <si>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</si>
  <si>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</si>
  <si>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</si>
  <si>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</si>
  <si>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</si>
  <si>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</si>
  <si>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</si>
  <si>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</si>
  <si>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</si>
  <si>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</si>
  <si>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</si>
  <si>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</si>
  <si>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</si>
  <si>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</si>
  <si>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</si>
  <si>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</si>
  <si>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</si>
  <si>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</si>
  <si>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</si>
  <si>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</si>
  <si>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</si>
  <si>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</si>
  <si>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</si>
  <si>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</si>
  <si>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</si>
  <si>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</si>
  <si>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</si>
  <si>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</si>
  <si>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</si>
  <si>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</si>
  <si>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</si>
  <si>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</si>
  <si>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</si>
  <si>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</si>
  <si>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</si>
  <si>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</si>
  <si>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</si>
  <si>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</si>
  <si>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</si>
  <si>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</si>
  <si>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</si>
  <si>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</si>
  <si>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</si>
  <si>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</si>
  <si>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</si>
  <si>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</si>
  <si>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</si>
  <si>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</si>
  <si>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</si>
  <si>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</si>
  <si>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</si>
  <si>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</si>
  <si>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</si>
  <si>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</si>
  <si>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</si>
  <si>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</si>
  <si>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</si>
  <si>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</si>
  <si>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</si>
  <si>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</si>
  <si>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</si>
  <si>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</si>
  <si>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</si>
  <si>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</si>
  <si>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</si>
  <si>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</si>
  <si>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</si>
  <si>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</si>
  <si>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</si>
  <si>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</si>
  <si>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</si>
  <si>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</si>
  <si>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</si>
  <si>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</si>
  <si>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</si>
  <si>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</si>
  <si>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</si>
  <si>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</si>
  <si>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</si>
  <si>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</si>
  <si>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</si>
  <si>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</si>
  <si>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</si>
  <si>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</si>
  <si>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</si>
  <si>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</si>
  <si>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</si>
  <si>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</si>
  <si>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</si>
  <si>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</si>
  <si>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</si>
  <si>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</si>
  <si>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</si>
  <si>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</si>
  <si>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</si>
  <si>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</si>
  <si>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</si>
  <si>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</si>
  <si>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</si>
  <si>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</si>
  <si>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</si>
  <si>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</si>
  <si>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</si>
  <si>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</si>
  <si>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</si>
  <si>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</si>
  <si>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</si>
  <si>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</si>
  <si>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</si>
  <si>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</si>
  <si>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</si>
  <si>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</si>
  <si>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</si>
  <si>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</si>
  <si>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</si>
  <si>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</si>
  <si>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</si>
  <si>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</si>
  <si>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</si>
  <si>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</si>
  <si>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</si>
  <si>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</si>
  <si>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</si>
  <si>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</si>
  <si>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</si>
  <si>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</si>
  <si>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</si>
  <si>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</si>
  <si>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</si>
  <si>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</si>
  <si>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</si>
  <si>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</si>
  <si>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</si>
  <si>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</si>
  <si>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</si>
  <si>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</si>
  <si>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</si>
  <si>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</si>
  <si>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</si>
  <si>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</si>
  <si>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</si>
  <si>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</si>
  <si>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</si>
  <si>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</si>
  <si>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</si>
  <si>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</si>
  <si>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</si>
  <si>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</si>
  <si>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</si>
  <si>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</si>
  <si>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</si>
  <si>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</si>
  <si>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</si>
  <si>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</si>
  <si>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</si>
  <si>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</si>
  <si>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</si>
  <si>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</si>
  <si>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</si>
  <si>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</si>
  <si>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</si>
  <si>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</si>
  <si>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</si>
  <si>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</si>
  <si>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</si>
  <si>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</si>
  <si>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</si>
  <si>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</si>
  <si>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</si>
  <si>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</si>
  <si>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</si>
  <si>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</si>
  <si>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</si>
  <si>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</si>
  <si>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</si>
  <si>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</si>
  <si>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</si>
  <si>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</si>
  <si>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</si>
  <si>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</si>
  <si>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</si>
  <si>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</si>
  <si>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</si>
  <si>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</si>
  <si>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</si>
  <si>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</si>
  <si>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</si>
  <si>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</si>
  <si>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</si>
  <si>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</si>
  <si>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</si>
  <si>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</si>
  <si>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</si>
  <si>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</si>
  <si>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</si>
  <si>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</si>
  <si>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</si>
  <si>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</si>
  <si>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</si>
  <si>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</si>
  <si>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</si>
  <si>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</si>
  <si>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</si>
  <si>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</si>
  <si>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</si>
  <si>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</si>
  <si>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</si>
  <si>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</si>
  <si>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</si>
  <si>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</si>
  <si>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</si>
  <si>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</si>
  <si>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</si>
  <si>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</si>
  <si>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</si>
  <si>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</si>
  <si>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</si>
  <si>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</si>
  <si>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</si>
  <si>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</si>
  <si>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</si>
  <si>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</si>
  <si>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</si>
  <si>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</si>
  <si>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</si>
  <si>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</si>
  <si>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</si>
  <si>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</si>
  <si>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</si>
  <si>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</si>
  <si>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</si>
  <si>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</si>
  <si>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</si>
  <si>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</si>
  <si>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</si>
  <si>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</si>
  <si>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</si>
  <si>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</si>
  <si>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</si>
  <si>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</si>
  <si>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</si>
  <si>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</si>
  <si>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</si>
  <si>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</si>
  <si>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</si>
  <si>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</si>
  <si>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</si>
  <si>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</si>
  <si>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</si>
  <si>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</si>
  <si>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</si>
  <si>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</si>
  <si>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</si>
  <si>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</si>
  <si>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</si>
  <si>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</si>
  <si>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</si>
  <si>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</si>
  <si>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</si>
  <si>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</si>
  <si>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</si>
  <si>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</si>
  <si>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</si>
  <si>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</si>
  <si>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</si>
  <si>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</si>
  <si>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</si>
  <si>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</si>
  <si>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</si>
  <si>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</si>
  <si>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</si>
  <si>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</si>
  <si>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</si>
  <si>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</si>
  <si>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</si>
  <si>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</si>
  <si>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</si>
  <si>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</si>
  <si>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</si>
  <si>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</si>
  <si>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</si>
  <si>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</si>
  <si>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</si>
  <si>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</si>
  <si>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</si>
  <si>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</si>
  <si>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</si>
  <si>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</si>
  <si>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</si>
  <si>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</si>
  <si>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</si>
  <si>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</si>
  <si>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</si>
  <si>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</si>
  <si>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</si>
  <si>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</si>
  <si>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</si>
  <si>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</si>
  <si>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</si>
  <si>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</si>
  <si>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</si>
  <si>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</si>
  <si>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</si>
  <si>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</si>
  <si>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</si>
  <si>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</si>
  <si>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</si>
  <si>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</si>
  <si>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</si>
  <si>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</si>
  <si>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</si>
  <si>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</si>
  <si>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</si>
  <si>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</si>
  <si>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</si>
  <si>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</si>
  <si>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</si>
  <si>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</si>
  <si>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</si>
  <si>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</si>
  <si>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</si>
  <si>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</si>
  <si>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</si>
  <si>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</si>
  <si>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</si>
  <si>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</si>
  <si>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</si>
  <si>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</si>
  <si>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</si>
  <si>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</si>
  <si>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</si>
  <si>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</si>
  <si>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</si>
  <si>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</si>
  <si>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</si>
  <si>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</si>
  <si>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</si>
  <si>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</si>
  <si>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</si>
  <si>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</si>
  <si>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</si>
  <si>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</si>
  <si>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</si>
  <si>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</si>
  <si>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</si>
  <si>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</si>
  <si>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</si>
  <si>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</si>
  <si>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</si>
  <si>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</si>
  <si>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</si>
  <si>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</si>
  <si>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</si>
  <si>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</si>
  <si>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</si>
  <si>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</si>
  <si>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</si>
  <si>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</si>
  <si>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</si>
  <si>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</si>
  <si>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</si>
  <si>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</si>
  <si>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</si>
  <si>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</si>
  <si>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</si>
  <si>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</si>
  <si>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</si>
  <si>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</si>
  <si>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</si>
  <si>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</si>
  <si>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</si>
  <si>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</si>
  <si>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</si>
  <si>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</si>
  <si>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</si>
  <si>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</si>
  <si>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</si>
  <si>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</si>
  <si>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</si>
  <si>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</si>
  <si>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</si>
  <si>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</si>
  <si>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</si>
  <si>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</si>
  <si>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</si>
  <si>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</si>
  <si>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</si>
  <si>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</si>
  <si>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</si>
  <si>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</si>
  <si>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</si>
  <si>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</si>
  <si>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</si>
  <si>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</si>
  <si>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</si>
  <si>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</si>
  <si>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</si>
  <si>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</si>
  <si>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</si>
  <si>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</si>
  <si>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</si>
  <si>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</si>
  <si>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</si>
  <si>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</si>
  <si>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</si>
  <si>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</si>
  <si>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</si>
  <si>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</si>
  <si>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</si>
  <si>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</si>
  <si>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</si>
  <si>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</si>
  <si>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</si>
  <si>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</si>
  <si>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</si>
  <si>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</si>
  <si>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</si>
  <si>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</si>
  <si>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</si>
  <si>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</si>
  <si>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</si>
  <si>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</si>
  <si>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</si>
  <si>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</si>
  <si>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</si>
  <si>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</si>
  <si>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</si>
  <si>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</si>
  <si>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</si>
  <si>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</si>
  <si>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</si>
  <si>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</si>
  <si>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</si>
  <si>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</si>
  <si>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</si>
  <si>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</si>
  <si>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</si>
  <si>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</si>
  <si>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</si>
  <si>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</si>
  <si>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</si>
  <si>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</si>
  <si>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</si>
  <si>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</si>
  <si>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</si>
  <si>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</si>
  <si>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</si>
  <si>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</si>
  <si>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</si>
  <si>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</si>
  <si>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</si>
  <si>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</si>
  <si>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</si>
  <si>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</si>
  <si>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</si>
  <si>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</si>
  <si>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</si>
  <si>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</si>
  <si>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</si>
  <si>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</si>
  <si>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</si>
  <si>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</si>
  <si>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</si>
  <si>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</si>
  <si>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</si>
  <si>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</si>
  <si>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</si>
  <si>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</si>
  <si>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</si>
  <si>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</si>
  <si>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</si>
  <si>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</si>
  <si>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</si>
  <si>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</si>
  <si>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</si>
  <si>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</si>
  <si>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</si>
  <si>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</si>
  <si>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</si>
  <si>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</si>
  <si>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</si>
  <si>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</si>
  <si>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</si>
  <si>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</si>
  <si>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</si>
  <si>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</si>
  <si>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</si>
  <si>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</si>
  <si>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</si>
  <si>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</si>
  <si>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</si>
  <si>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</si>
  <si>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</si>
  <si>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</si>
  <si>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</si>
  <si>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</si>
  <si>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</si>
  <si>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</si>
  <si>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</si>
  <si>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</si>
  <si>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</si>
  <si>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</si>
  <si>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</si>
  <si>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</si>
  <si>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</si>
  <si>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</si>
  <si>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</si>
  <si>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</si>
  <si>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</si>
  <si>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</si>
  <si>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</si>
  <si>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</si>
  <si>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</si>
  <si>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</si>
  <si>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</si>
  <si>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</si>
  <si>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</si>
  <si>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</si>
  <si>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</si>
  <si>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</si>
  <si>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</si>
  <si>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</si>
  <si>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</si>
  <si>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</si>
  <si>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</si>
  <si>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</si>
  <si>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</si>
  <si>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</si>
  <si>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</si>
  <si>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</si>
  <si>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</si>
  <si>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</si>
  <si>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</si>
  <si>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</si>
  <si>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</si>
  <si>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</si>
  <si>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</si>
  <si>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</si>
  <si>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</si>
  <si>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</si>
  <si>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</si>
  <si>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</si>
  <si>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</si>
  <si>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</si>
  <si>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</si>
  <si>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</si>
  <si>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</si>
  <si>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</si>
  <si>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</si>
  <si>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</si>
  <si>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</si>
  <si>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</si>
  <si>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</si>
  <si>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</si>
  <si>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</si>
  <si>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</si>
  <si>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</si>
  <si>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</si>
  <si>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</si>
  <si>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</si>
  <si>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</si>
  <si>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</si>
  <si>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</si>
  <si>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</si>
  <si>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</si>
  <si>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</si>
  <si>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</si>
  <si>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</si>
  <si>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</si>
  <si>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</si>
  <si>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</si>
  <si>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</si>
  <si>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</si>
  <si>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</si>
  <si>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</si>
  <si>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</si>
  <si>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</si>
  <si>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</si>
  <si>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</si>
  <si>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</si>
  <si>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</si>
  <si>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</si>
  <si>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</si>
  <si>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</si>
  <si>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</si>
  <si>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</si>
  <si>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</si>
  <si>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</si>
  <si>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</si>
  <si>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</si>
  <si>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</si>
  <si>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</si>
  <si>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</si>
  <si>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</si>
  <si>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</si>
  <si>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</si>
  <si>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</si>
  <si>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</si>
  <si>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</si>
  <si>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</si>
  <si>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</si>
  <si>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</si>
  <si>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</si>
  <si>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</si>
  <si>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</si>
  <si>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</si>
  <si>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</si>
  <si>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</si>
  <si>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</si>
  <si>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</si>
  <si>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</si>
  <si>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</si>
  <si>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</si>
  <si>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</si>
  <si>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</si>
  <si>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</si>
  <si>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</si>
  <si>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</si>
  <si>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</si>
  <si>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</si>
  <si>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</si>
  <si>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</si>
  <si>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</si>
  <si>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</si>
  <si>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</si>
  <si>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</si>
  <si>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</si>
  <si>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</si>
  <si>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</si>
  <si>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</si>
  <si>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</si>
  <si>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</si>
  <si>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</si>
  <si>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</si>
  <si>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</si>
  <si>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</si>
  <si>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</si>
  <si>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</si>
  <si>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</si>
  <si>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</si>
  <si>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</si>
  <si>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</si>
  <si>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</si>
  <si>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</si>
  <si>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</si>
  <si>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</si>
  <si>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</si>
  <si>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</si>
  <si>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</si>
  <si>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</si>
  <si>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</si>
  <si>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</si>
  <si>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</si>
  <si>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</si>
  <si>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</si>
  <si>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</si>
  <si>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</si>
  <si>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</si>
  <si>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</si>
  <si>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</si>
  <si>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</si>
  <si>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</si>
  <si>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</si>
  <si>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</si>
  <si>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</si>
  <si>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</si>
  <si>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</si>
  <si>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</si>
  <si>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</si>
  <si>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</si>
  <si>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</si>
  <si>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</si>
  <si>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</si>
  <si>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</si>
  <si>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</si>
  <si>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</si>
  <si>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</si>
  <si>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</si>
  <si>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</si>
  <si>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</si>
  <si>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</si>
  <si>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</si>
  <si>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</si>
  <si>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</si>
  <si>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</si>
  <si>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</si>
  <si>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</si>
  <si>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</si>
  <si>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</si>
  <si>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</si>
  <si>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</si>
  <si>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</si>
  <si>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</si>
  <si>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</si>
  <si>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</si>
  <si>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</si>
  <si>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</si>
  <si>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</si>
  <si>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</si>
  <si>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</si>
  <si>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</si>
  <si>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</si>
  <si>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</si>
  <si>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</si>
  <si>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</si>
  <si>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</si>
  <si>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</si>
  <si>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</si>
  <si>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</si>
  <si>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</si>
  <si>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</si>
  <si>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</si>
  <si>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</si>
  <si>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</si>
  <si>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</si>
  <si>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</si>
  <si>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</si>
  <si>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</si>
  <si>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</si>
  <si>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</si>
  <si>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</si>
  <si>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</si>
  <si>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</si>
  <si>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</si>
  <si>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</si>
  <si>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</si>
  <si>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</si>
  <si>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</si>
  <si>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</si>
  <si>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</si>
  <si>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</si>
  <si>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</si>
  <si>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</si>
  <si>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</si>
  <si>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</si>
  <si>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</si>
  <si>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</si>
  <si>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</si>
  <si>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</si>
  <si>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</si>
  <si>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</si>
  <si>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</si>
  <si>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</si>
  <si>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</si>
  <si>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</si>
  <si>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</si>
  <si>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</si>
  <si>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</si>
  <si>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</si>
  <si>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</si>
  <si>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</si>
  <si>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</si>
  <si>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</si>
  <si>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</si>
  <si>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</si>
  <si>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</si>
  <si>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</si>
  <si>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</si>
  <si>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</si>
  <si>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</si>
  <si>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</si>
  <si>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</si>
  <si>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</si>
  <si>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</si>
  <si>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</si>
  <si>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</si>
  <si>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</si>
  <si>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</si>
  <si>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</si>
  <si>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</si>
  <si>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</si>
  <si>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</si>
  <si>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</si>
  <si>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</si>
  <si>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</si>
  <si>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</si>
  <si>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</si>
  <si>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</si>
  <si>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</si>
  <si>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</si>
  <si>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</si>
  <si>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</si>
  <si>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</si>
  <si>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</si>
  <si>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</si>
  <si>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</si>
  <si>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</si>
  <si>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</si>
  <si>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</si>
  <si>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</si>
  <si>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</si>
  <si>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</si>
  <si>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</si>
  <si>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</si>
  <si>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</si>
  <si>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</si>
  <si>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</si>
  <si>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</si>
  <si>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</si>
  <si>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</si>
  <si>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</si>
  <si>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</si>
  <si>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</si>
  <si>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</si>
  <si>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</si>
  <si>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</si>
  <si>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</si>
  <si>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</si>
  <si>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</si>
  <si>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</si>
  <si>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</si>
  <si>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</si>
  <si>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</si>
  <si>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</si>
  <si>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</si>
  <si>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</si>
  <si>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</si>
  <si>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</si>
  <si>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</si>
  <si>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</si>
  <si>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</si>
  <si>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</si>
  <si>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</si>
  <si>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</si>
  <si>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</si>
  <si>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</si>
  <si>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</si>
  <si>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</si>
  <si>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</si>
  <si>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</si>
  <si>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</si>
  <si>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</si>
  <si>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</si>
  <si>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</si>
  <si>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</si>
  <si>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</si>
  <si>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</si>
  <si>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</si>
  <si>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</si>
  <si>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</si>
  <si>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</si>
  <si>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</si>
  <si>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</si>
  <si>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</si>
  <si>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</si>
  <si>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</si>
  <si>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</si>
  <si>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</si>
  <si>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</si>
  <si>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</si>
  <si>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</si>
  <si>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</si>
  <si>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</si>
  <si>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</si>
  <si>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</si>
  <si>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</si>
  <si>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</si>
  <si>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</si>
  <si>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</si>
  <si>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</si>
  <si>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</si>
  <si>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</si>
  <si>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</si>
  <si>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</si>
  <si>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</si>
  <si>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</si>
  <si>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</si>
  <si>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</si>
  <si>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</si>
  <si>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</si>
  <si>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</si>
  <si>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</si>
  <si>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</si>
  <si>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</si>
  <si>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</si>
  <si>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</si>
  <si>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</si>
  <si>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</si>
  <si>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</si>
  <si>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</si>
  <si>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</si>
  <si>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</si>
  <si>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</si>
  <si>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</si>
  <si>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</si>
  <si>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</si>
  <si>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</si>
  <si>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</si>
  <si>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</si>
  <si>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</si>
  <si>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</si>
  <si>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</si>
  <si>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</si>
  <si>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</si>
  <si>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</si>
  <si>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</si>
  <si>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</si>
  <si>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</si>
  <si>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</si>
  <si>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</si>
  <si>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</si>
  <si>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</si>
  <si>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</si>
  <si>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</si>
  <si>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</si>
  <si>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</si>
  <si>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</si>
  <si>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</si>
  <si>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</si>
  <si>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</si>
  <si>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</si>
  <si>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</si>
  <si>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</si>
  <si>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</si>
  <si>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</si>
  <si>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</si>
  <si>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</si>
  <si>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</si>
  <si>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</si>
  <si>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</si>
  <si>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</si>
  <si>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</si>
  <si>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</si>
  <si>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</si>
  <si>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</si>
  <si>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</si>
  <si>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</si>
  <si>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</si>
  <si>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</si>
  <si>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</si>
  <si>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</si>
  <si>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</si>
  <si>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</si>
  <si>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</si>
  <si>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</si>
  <si>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</si>
  <si>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</si>
  <si>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</si>
  <si>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</si>
  <si>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</si>
  <si>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</si>
  <si>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</si>
  <si>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</si>
  <si>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</si>
  <si>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</si>
  <si>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</si>
  <si>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</si>
  <si>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</si>
  <si>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</si>
  <si>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</si>
  <si>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</si>
  <si>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</si>
  <si>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</si>
  <si>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</si>
  <si>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</si>
  <si>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</si>
  <si>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</si>
  <si>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</si>
  <si>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</si>
  <si>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</si>
  <si>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</si>
  <si>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</si>
  <si>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</si>
  <si>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</si>
  <si>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</si>
  <si>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</si>
  <si>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</si>
  <si>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</si>
  <si>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</si>
  <si>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</si>
  <si>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</si>
  <si>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</si>
  <si>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</si>
  <si>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</si>
  <si>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</si>
  <si>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</si>
  <si>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</si>
  <si>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</si>
  <si>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</si>
  <si>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</si>
  <si>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</si>
  <si>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</si>
  <si>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</si>
  <si>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</si>
  <si>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</si>
  <si>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</si>
  <si>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</si>
  <si>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</si>
  <si>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</si>
  <si>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</si>
  <si>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</si>
  <si>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</si>
  <si>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</si>
  <si>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</si>
  <si>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</si>
  <si>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</si>
  <si>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</si>
  <si>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</si>
  <si>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</si>
  <si>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</si>
  <si>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</si>
  <si>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</si>
  <si>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</si>
  <si>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</si>
  <si>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</si>
  <si>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</si>
  <si>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</si>
  <si>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</si>
  <si>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</si>
  <si>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</si>
  <si>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</si>
  <si>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</si>
  <si>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</si>
  <si>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</si>
  <si>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</si>
  <si>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</si>
  <si>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</si>
  <si>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</si>
  <si>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</si>
  <si>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</si>
  <si>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</si>
  <si>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</si>
  <si>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</si>
  <si>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</si>
  <si>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</si>
  <si>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</si>
  <si>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</si>
  <si>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</si>
  <si>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</si>
  <si>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</si>
  <si>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</si>
  <si>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</si>
  <si>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</si>
  <si>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</si>
  <si>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</si>
  <si>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</si>
  <si>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</si>
  <si>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</si>
  <si>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</si>
  <si>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</si>
  <si>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</si>
  <si>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</si>
  <si>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</si>
  <si>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</si>
  <si>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</si>
  <si>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</si>
  <si>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</si>
  <si>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</si>
  <si>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</si>
  <si>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</si>
  <si>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</si>
  <si>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</si>
  <si>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</si>
  <si>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</si>
  <si>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</si>
  <si>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</si>
  <si>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</si>
  <si>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</si>
  <si>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</si>
  <si>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</si>
  <si>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</si>
  <si>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</si>
  <si>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</si>
  <si>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</si>
  <si>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</si>
  <si>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</si>
  <si>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</si>
  <si>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</si>
  <si>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</si>
  <si>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</si>
  <si>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</si>
  <si>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</si>
  <si>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</si>
  <si>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</si>
  <si>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</si>
  <si>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</si>
  <si>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</si>
  <si>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</si>
  <si>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</si>
  <si>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</si>
  <si>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</si>
  <si>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</si>
  <si>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</si>
  <si>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</si>
  <si>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</si>
  <si>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</si>
  <si>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</si>
  <si>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</si>
  <si>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</si>
  <si>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</si>
  <si>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</si>
  <si>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</si>
  <si>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</si>
  <si>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</si>
  <si>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</si>
  <si>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</si>
  <si>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</si>
  <si>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</si>
  <si>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</si>
  <si>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</si>
  <si>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</si>
  <si>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</si>
  <si>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</si>
  <si>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</si>
  <si>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</si>
  <si>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</si>
  <si>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</si>
  <si>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</si>
  <si>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</si>
  <si>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</si>
  <si>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</si>
  <si>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</si>
  <si>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</si>
  <si>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</si>
  <si>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</si>
  <si>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</si>
  <si>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</si>
  <si>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</si>
  <si>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</si>
  <si>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</si>
  <si>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</si>
  <si>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</si>
  <si>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</si>
  <si>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</si>
  <si>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</si>
  <si>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</si>
  <si>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</si>
  <si>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</si>
  <si>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</si>
  <si>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</si>
  <si>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</si>
  <si>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</si>
  <si>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</si>
  <si>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</si>
  <si>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</si>
  <si>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</si>
  <si>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</si>
  <si>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</si>
  <si>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</si>
  <si>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</si>
  <si>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</si>
  <si>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</si>
  <si>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</si>
  <si>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</si>
  <si>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</si>
  <si>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</si>
  <si>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</si>
  <si>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</si>
  <si>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</si>
  <si>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</si>
  <si>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</si>
  <si>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</si>
  <si>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</si>
  <si>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</si>
  <si>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</si>
  <si>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</si>
  <si>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</si>
  <si>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</si>
  <si>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</si>
  <si>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</si>
  <si>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</si>
  <si>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</si>
  <si>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</si>
  <si>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</si>
  <si>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</si>
  <si>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</si>
  <si>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</si>
  <si>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</si>
  <si>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</si>
  <si>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</si>
  <si>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</si>
  <si>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</si>
  <si>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</si>
  <si>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</si>
  <si>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</si>
  <si>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</si>
  <si>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</si>
  <si>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</si>
  <si>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</si>
  <si>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</si>
  <si>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</si>
  <si>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</si>
  <si>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</si>
  <si>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</si>
  <si>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</si>
  <si>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</si>
  <si>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</si>
  <si>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</si>
  <si>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</si>
  <si>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</si>
  <si>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</si>
  <si>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</si>
  <si>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</si>
  <si>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</si>
  <si>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</si>
  <si>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</si>
  <si>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</si>
  <si>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</si>
  <si>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</si>
  <si>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</si>
  <si>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</si>
  <si>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</si>
  <si>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</si>
  <si>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</si>
  <si>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</si>
  <si>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</si>
  <si>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</si>
  <si>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</si>
  <si>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</si>
  <si>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</si>
  <si>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</si>
  <si>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</si>
  <si>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</si>
  <si>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</si>
  <si>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</si>
  <si>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</si>
  <si>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</si>
  <si>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</si>
  <si>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</si>
  <si>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</si>
  <si>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</si>
  <si>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</si>
  <si>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</si>
  <si>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</si>
  <si>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</si>
  <si>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</si>
  <si>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</si>
  <si>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</si>
  <si>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</si>
  <si>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</si>
  <si>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</si>
  <si>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</si>
  <si>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</si>
  <si>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</si>
  <si>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</si>
  <si>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</si>
  <si>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</si>
  <si>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</si>
  <si>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</si>
  <si>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</si>
  <si>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</si>
  <si>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</si>
  <si>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</si>
  <si>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</si>
  <si>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</si>
  <si>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</si>
  <si>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</si>
  <si>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</si>
  <si>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</si>
  <si>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</si>
  <si>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</si>
  <si>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</si>
  <si>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</si>
  <si>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</si>
  <si>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</si>
  <si>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</si>
  <si>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</si>
  <si>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</si>
  <si>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</si>
  <si>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</si>
  <si>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</si>
  <si>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</si>
  <si>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</si>
  <si>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</si>
  <si>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</si>
  <si>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</si>
  <si>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</si>
  <si>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</si>
  <si>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</si>
  <si>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</si>
  <si>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</si>
  <si>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</si>
  <si>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</si>
  <si>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</si>
  <si>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</si>
  <si>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</si>
  <si>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</si>
  <si>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</si>
  <si>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</si>
  <si>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</si>
  <si>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</si>
  <si>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</si>
  <si>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</si>
  <si>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</si>
  <si>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</si>
  <si>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</si>
  <si>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</si>
  <si>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</si>
  <si>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</si>
  <si>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</si>
  <si>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</si>
  <si>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</si>
  <si>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</si>
  <si>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</si>
  <si>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</si>
  <si>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</si>
  <si>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</si>
  <si>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</si>
  <si>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</si>
  <si>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</si>
  <si>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</si>
  <si>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</si>
  <si>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</si>
  <si>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</si>
  <si>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</si>
  <si>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</si>
  <si>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</si>
  <si>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</si>
  <si>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</si>
  <si>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</si>
  <si>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</si>
  <si>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</si>
  <si>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</si>
  <si>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</si>
  <si>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</si>
  <si>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</si>
  <si>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</si>
  <si>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</si>
  <si>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</si>
  <si>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</si>
  <si>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</si>
  <si>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</si>
  <si>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</si>
  <si>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</si>
  <si>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</si>
  <si>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</si>
  <si>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</si>
  <si>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</si>
  <si>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</si>
  <si>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</si>
  <si>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</si>
  <si>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</si>
  <si>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</si>
  <si>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</si>
  <si>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</si>
  <si>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</si>
  <si>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</si>
  <si>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</si>
  <si>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</si>
  <si>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</si>
  <si>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</si>
  <si>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</si>
  <si>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</si>
  <si>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</si>
  <si>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</si>
  <si>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</si>
  <si>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</si>
  <si>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</si>
  <si>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</si>
  <si>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</si>
  <si>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</si>
  <si>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</si>
  <si>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</si>
  <si>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</si>
  <si>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</si>
  <si>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</si>
  <si>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</si>
  <si>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</si>
  <si>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</si>
  <si>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</si>
  <si>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</si>
  <si>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</si>
  <si>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</si>
  <si>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</si>
  <si>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</si>
  <si>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</si>
  <si>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</si>
  <si>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</si>
  <si>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</si>
  <si>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</si>
  <si>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</si>
  <si>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</si>
  <si>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</si>
  <si>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</si>
  <si>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</si>
  <si>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</si>
  <si>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</si>
  <si>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</si>
  <si>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</si>
  <si>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</si>
  <si>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</si>
  <si>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</si>
  <si>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</si>
  <si>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</si>
  <si>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</si>
  <si>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</si>
  <si>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</si>
  <si>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</si>
  <si>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</si>
  <si>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</si>
  <si>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</si>
  <si>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</si>
  <si>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</si>
  <si>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</si>
  <si>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</si>
  <si>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</si>
  <si>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</si>
  <si>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</si>
  <si>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</si>
  <si>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</si>
  <si>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</si>
  <si>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</si>
  <si>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</si>
  <si>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</si>
  <si>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</si>
  <si>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</si>
  <si>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</si>
  <si>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</si>
  <si>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</si>
  <si>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</si>
  <si>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</si>
  <si>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</si>
  <si>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</si>
  <si>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</si>
  <si>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</si>
  <si>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</si>
  <si>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</si>
  <si>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</si>
  <si>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</si>
  <si>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</si>
  <si>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</si>
  <si>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</si>
  <si>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</si>
  <si>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</si>
  <si>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</si>
  <si>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</si>
  <si>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</si>
  <si>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</si>
  <si>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</si>
  <si>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</si>
  <si>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</si>
  <si>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</si>
  <si>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</si>
  <si>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</si>
  <si>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</si>
  <si>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</si>
  <si>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</si>
  <si>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</si>
  <si>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</si>
  <si>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</si>
  <si>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</si>
  <si>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</si>
  <si>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</si>
  <si>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</si>
  <si>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</si>
  <si>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</si>
  <si>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</si>
  <si>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</si>
  <si>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</si>
  <si>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</si>
  <si>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</si>
  <si>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</si>
  <si>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</si>
  <si>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</si>
  <si>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</si>
  <si>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</si>
  <si>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</si>
  <si>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</si>
  <si>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</si>
  <si>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</si>
  <si>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</si>
  <si>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</si>
  <si>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</si>
  <si>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</si>
  <si>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</si>
  <si>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</si>
  <si>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</si>
  <si>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</si>
  <si>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</si>
  <si>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</si>
  <si>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</si>
  <si>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</si>
  <si>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</si>
  <si>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</si>
  <si>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</si>
  <si>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</si>
  <si>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</si>
  <si>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</si>
  <si>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</si>
  <si>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</si>
  <si>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</si>
  <si>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</si>
  <si>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</si>
  <si>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</si>
  <si>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</si>
  <si>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</si>
  <si>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</si>
  <si>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</si>
  <si>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</si>
  <si>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</si>
  <si>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</si>
  <si>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</si>
  <si>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</si>
  <si>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</si>
  <si>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</si>
  <si>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</si>
  <si>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</si>
  <si>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</si>
  <si>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</si>
  <si>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</si>
  <si>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</si>
  <si>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</si>
  <si>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</si>
  <si>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</si>
  <si>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</si>
  <si>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</si>
  <si>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</si>
  <si>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</si>
  <si>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</si>
  <si>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</si>
  <si>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</si>
  <si>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</si>
  <si>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</si>
  <si>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</si>
  <si>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</si>
  <si>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</si>
  <si>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</si>
  <si>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</si>
  <si>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</si>
  <si>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</si>
  <si>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</si>
  <si>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</si>
  <si>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</si>
  <si>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</si>
  <si>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</si>
  <si>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</si>
  <si>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</si>
  <si>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</si>
  <si>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</si>
  <si>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</si>
  <si>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</si>
  <si>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</si>
  <si>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</si>
  <si>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</si>
  <si>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</si>
  <si>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</si>
  <si>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</si>
  <si>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</si>
  <si>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</si>
  <si>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</si>
  <si>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</si>
  <si>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</si>
  <si>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</si>
  <si>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</si>
  <si>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</si>
  <si>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</si>
  <si>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</si>
  <si>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</si>
  <si>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</si>
  <si>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</si>
  <si>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</si>
  <si>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</si>
  <si>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</si>
  <si>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</si>
  <si>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</si>
  <si>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</si>
  <si>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</si>
  <si>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</si>
  <si>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</si>
  <si>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</si>
  <si>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</si>
  <si>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</si>
  <si>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</si>
  <si>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</si>
  <si>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</si>
  <si>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</si>
  <si>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</si>
  <si>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</si>
  <si>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</si>
  <si>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</si>
  <si>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</si>
  <si>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</si>
  <si>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</si>
  <si>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</si>
  <si>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</si>
  <si>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</si>
  <si>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</si>
  <si>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</si>
  <si>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</si>
  <si>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</si>
  <si>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</si>
  <si>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</si>
  <si>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</si>
  <si>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</si>
  <si>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</si>
  <si>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</si>
  <si>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</si>
  <si>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</si>
  <si>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</si>
  <si>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</si>
  <si>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</si>
  <si>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</si>
  <si>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</si>
  <si>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</si>
  <si>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</si>
  <si>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</si>
  <si>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</si>
  <si>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</si>
  <si>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</si>
  <si>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</si>
  <si>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</si>
  <si>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</si>
  <si>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</si>
  <si>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</si>
  <si>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</si>
  <si>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</si>
  <si>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</si>
  <si>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</si>
  <si>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</si>
  <si>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</si>
  <si>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</si>
  <si>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</si>
  <si>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</si>
  <si>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</si>
  <si>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</si>
  <si>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</si>
  <si>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</si>
  <si>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</si>
  <si>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</si>
  <si>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</si>
  <si>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</si>
  <si>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</si>
  <si>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</si>
  <si>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</si>
  <si>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</si>
  <si>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</si>
  <si>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</si>
  <si>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</si>
  <si>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</si>
  <si>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</si>
  <si>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</si>
  <si>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</si>
  <si>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</si>
  <si>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</si>
  <si>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</si>
  <si>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</si>
  <si>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</si>
  <si>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</si>
  <si>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</si>
  <si>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</si>
  <si>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</si>
  <si>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</si>
  <si>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</si>
  <si>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</si>
  <si>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</si>
  <si>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</si>
  <si>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</si>
  <si>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</si>
  <si>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</si>
  <si>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</si>
  <si>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</si>
  <si>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</si>
  <si>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</si>
  <si>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</si>
  <si>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</si>
  <si>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</si>
  <si>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</si>
  <si>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</si>
  <si>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</si>
  <si>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</si>
  <si>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</si>
  <si>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</si>
  <si>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</si>
  <si>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</si>
  <si>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</si>
  <si>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</si>
  <si>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</si>
  <si>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</si>
  <si>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</si>
  <si>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</si>
  <si>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</si>
  <si>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</si>
  <si>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</si>
  <si>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</si>
  <si>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</si>
  <si>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</si>
  <si>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</si>
  <si>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</si>
  <si>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</si>
  <si>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</si>
  <si>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</si>
  <si>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</si>
  <si>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</si>
  <si>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</si>
  <si>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</si>
  <si>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</si>
  <si>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</si>
  <si>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</si>
  <si>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</si>
  <si>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</si>
  <si>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</si>
  <si>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</si>
  <si>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</si>
  <si>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</si>
  <si>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</si>
  <si>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</si>
  <si>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</si>
  <si>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</si>
  <si>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</si>
  <si>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</si>
  <si>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</si>
  <si>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</si>
  <si>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</si>
  <si>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</si>
  <si>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</si>
  <si>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</si>
  <si>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</si>
  <si>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</si>
  <si>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</si>
  <si>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</si>
  <si>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</si>
  <si>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</si>
  <si>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</si>
  <si>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</si>
  <si>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</si>
  <si>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</si>
  <si>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</si>
  <si>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</si>
  <si>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</si>
  <si>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</si>
  <si>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</si>
  <si>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</si>
  <si>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</si>
  <si>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</si>
  <si>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</si>
  <si>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</si>
  <si>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</si>
  <si>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</si>
  <si>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</si>
  <si>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</si>
  <si>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</si>
  <si>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</si>
  <si>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</si>
  <si>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</si>
  <si>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</si>
  <si>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</si>
  <si>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</si>
  <si>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</si>
  <si>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</si>
  <si>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</si>
  <si>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</si>
  <si>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</si>
  <si>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</si>
  <si>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</si>
  <si>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</si>
  <si>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</si>
  <si>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</si>
  <si>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</si>
  <si>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</si>
  <si>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</si>
  <si>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</si>
  <si>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</si>
  <si>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</si>
  <si>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</si>
  <si>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</si>
  <si>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</si>
  <si>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</si>
  <si>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</si>
  <si>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</si>
  <si>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</si>
  <si>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</si>
  <si>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</si>
  <si>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</si>
  <si>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</si>
  <si>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</si>
  <si>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</si>
  <si>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</si>
  <si>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</si>
  <si>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</si>
  <si>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</si>
  <si>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</si>
  <si>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</si>
  <si>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</si>
  <si>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</si>
  <si>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</si>
  <si>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</si>
  <si>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</si>
  <si>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</si>
  <si>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</si>
  <si>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</si>
  <si>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</si>
  <si>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</si>
  <si>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</si>
  <si>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</si>
  <si>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</si>
  <si>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</si>
  <si>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</si>
  <si>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</si>
  <si>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</si>
  <si>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</si>
  <si>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</si>
  <si>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</si>
  <si>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</si>
  <si>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</si>
  <si>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</si>
  <si>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</si>
  <si>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</si>
  <si>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</si>
  <si>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</si>
  <si>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</si>
  <si>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</si>
  <si>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</si>
  <si>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</si>
  <si>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</si>
  <si>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</si>
  <si>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</si>
  <si>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</si>
  <si>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</si>
  <si>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</si>
  <si>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</si>
  <si>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</si>
  <si>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</si>
  <si>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</si>
  <si>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</si>
  <si>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</si>
  <si>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</si>
  <si>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</si>
  <si>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</si>
  <si>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</si>
  <si>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</si>
  <si>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</si>
  <si>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</si>
  <si>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</si>
  <si>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</si>
  <si>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</si>
  <si>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</si>
  <si>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</si>
  <si>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</si>
  <si>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</si>
  <si>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</si>
  <si>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</si>
  <si>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</si>
  <si>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</si>
  <si>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</si>
  <si>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</si>
  <si>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</si>
  <si>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</si>
  <si>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</si>
  <si>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</si>
  <si>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</si>
  <si>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</si>
  <si>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</si>
  <si>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</si>
  <si>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</si>
  <si>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</si>
  <si>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</si>
  <si>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</si>
  <si>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</si>
  <si>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</si>
  <si>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</si>
  <si>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</si>
  <si>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</si>
  <si>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</si>
  <si>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</si>
  <si>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</si>
  <si>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</si>
  <si>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</si>
  <si>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</si>
  <si>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</si>
  <si>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</si>
  <si>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</si>
  <si>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</si>
  <si>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</si>
  <si>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</si>
  <si>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</si>
  <si>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</si>
  <si>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</si>
  <si>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</si>
  <si>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</si>
  <si>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</si>
  <si>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</si>
  <si>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</si>
  <si>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</si>
  <si>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</si>
  <si>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</si>
  <si>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</si>
  <si>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</si>
  <si>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</si>
  <si>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</si>
  <si>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</si>
  <si>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</si>
  <si>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</si>
  <si>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</si>
  <si>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</si>
  <si>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</si>
  <si>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</si>
  <si>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</si>
  <si>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</si>
  <si>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</si>
  <si>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</si>
  <si>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</si>
  <si>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</si>
  <si>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</si>
  <si>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</si>
  <si>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</si>
  <si>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</si>
  <si>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</si>
  <si>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</si>
  <si>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</si>
  <si>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</si>
  <si>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</si>
  <si>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</si>
  <si>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</si>
  <si>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</si>
  <si>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</si>
  <si>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</si>
  <si>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</si>
  <si>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</si>
  <si>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</si>
  <si>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</si>
  <si>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</si>
  <si>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</si>
  <si>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</si>
  <si>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</si>
  <si>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</si>
  <si>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</si>
  <si>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</si>
  <si>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</si>
  <si>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</si>
  <si>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</si>
  <si>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</si>
  <si>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</si>
  <si>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</si>
  <si>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</si>
  <si>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</si>
  <si>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</si>
  <si>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</si>
  <si>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</si>
  <si>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</si>
  <si>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</si>
  <si>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</si>
  <si>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</si>
  <si>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</si>
  <si>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</si>
  <si>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</si>
  <si>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</si>
  <si>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</si>
  <si>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</si>
  <si>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</si>
  <si>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</si>
  <si>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</si>
  <si>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</si>
  <si>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</si>
  <si>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</si>
  <si>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</si>
  <si>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</si>
  <si>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</si>
  <si>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</si>
  <si>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</si>
  <si>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</si>
  <si>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</si>
  <si>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</si>
  <si>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</si>
  <si>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</si>
  <si>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</si>
  <si>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</si>
  <si>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</si>
  <si>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</si>
  <si>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</si>
  <si>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</si>
  <si>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</si>
  <si>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</si>
  <si>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</si>
  <si>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</si>
  <si>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</si>
  <si>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</si>
  <si>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</si>
  <si>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</si>
  <si>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</si>
  <si>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</si>
  <si>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</si>
  <si>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</si>
  <si>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</si>
  <si>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</si>
  <si>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</si>
  <si>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</si>
  <si>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</si>
  <si>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</si>
  <si>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</si>
  <si>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</si>
  <si>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</si>
  <si>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</si>
  <si>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</si>
  <si>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</si>
  <si>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</si>
  <si>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</si>
  <si>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</si>
  <si>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</si>
  <si>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</si>
  <si>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</si>
  <si>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</si>
  <si>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</si>
  <si>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</si>
  <si>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</si>
  <si>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</si>
  <si>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</si>
  <si>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</si>
  <si>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</si>
  <si>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</si>
  <si>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</si>
  <si>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</si>
  <si>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</si>
  <si>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</si>
  <si>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</si>
  <si>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</si>
  <si>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</si>
  <si>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</si>
  <si>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</si>
  <si>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</si>
  <si>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</si>
  <si>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</si>
  <si>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</si>
  <si>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</si>
  <si>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</si>
  <si>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</si>
  <si>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</si>
  <si>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</si>
  <si>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</si>
  <si>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</si>
  <si>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</si>
  <si>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</si>
  <si>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</si>
  <si>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</si>
  <si>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</si>
  <si>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</si>
  <si>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</si>
  <si>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</si>
  <si>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</si>
  <si>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</si>
  <si>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</si>
  <si>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</si>
  <si>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</si>
  <si>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</si>
  <si>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</si>
  <si>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</si>
  <si>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</si>
  <si>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</si>
  <si>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</si>
  <si>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</si>
  <si>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</si>
  <si>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</si>
  <si>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</si>
  <si>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</si>
  <si>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</si>
  <si>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</si>
  <si>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</si>
  <si>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</si>
  <si>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</si>
  <si>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</si>
  <si>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</si>
  <si>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</si>
  <si>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</si>
  <si>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</si>
  <si>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</si>
  <si>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</si>
  <si>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</si>
  <si>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</si>
  <si>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</si>
  <si>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</si>
  <si>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</si>
  <si>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</si>
  <si>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</si>
  <si>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</si>
  <si>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</si>
  <si>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</si>
  <si>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</si>
  <si>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</si>
  <si>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</si>
  <si>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</si>
  <si>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</si>
  <si>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</si>
  <si>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</si>
  <si>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</si>
  <si>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</si>
  <si>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</si>
  <si>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</si>
  <si>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</si>
  <si>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</si>
  <si>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</si>
  <si>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</si>
  <si>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</si>
  <si>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</si>
  <si>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</si>
  <si>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</si>
  <si>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</si>
  <si>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</si>
  <si>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</si>
  <si>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</si>
  <si>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</si>
  <si>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</si>
  <si>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</si>
  <si>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</si>
  <si>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</si>
  <si>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</si>
  <si>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</si>
  <si>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</si>
  <si>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</si>
  <si>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</si>
  <si>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</si>
  <si>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</si>
  <si>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</si>
  <si>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</si>
  <si>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</si>
  <si>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</si>
  <si>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</si>
  <si>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</si>
  <si>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</si>
  <si>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</si>
  <si>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</si>
  <si>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</si>
  <si>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</si>
  <si>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</si>
  <si>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</si>
  <si>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</si>
  <si>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</si>
  <si>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</si>
  <si>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</si>
  <si>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</si>
  <si>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</si>
  <si>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</si>
  <si>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</si>
  <si>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</si>
  <si>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</si>
  <si>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</si>
  <si>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</si>
  <si>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</si>
  <si>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</si>
  <si>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</si>
  <si>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</si>
  <si>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</si>
  <si>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</si>
  <si>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</si>
  <si>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</si>
  <si>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</si>
  <si>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</si>
  <si>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</si>
  <si>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</si>
  <si>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</si>
  <si>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</si>
  <si>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</si>
  <si>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</si>
  <si>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</si>
  <si>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</si>
  <si>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</si>
  <si>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</si>
  <si>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</si>
  <si>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</si>
  <si>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</si>
  <si>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</si>
  <si>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</si>
  <si>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</si>
  <si>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</si>
  <si>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</si>
  <si>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</si>
  <si>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</si>
  <si>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</si>
  <si>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</si>
  <si>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</si>
  <si>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</si>
  <si>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</si>
  <si>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</si>
  <si>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</si>
  <si>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</si>
  <si>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</si>
  <si>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</si>
  <si>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</si>
  <si>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</si>
  <si>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</si>
  <si>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</si>
  <si>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</si>
  <si>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</si>
  <si>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</si>
  <si>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</si>
  <si>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</si>
  <si>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</si>
  <si>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</si>
  <si>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</si>
  <si>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</si>
  <si>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</si>
  <si>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</si>
  <si>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</si>
  <si>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</si>
  <si>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</si>
  <si>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</si>
  <si>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</si>
  <si>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</si>
  <si>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</si>
  <si>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</si>
  <si>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</si>
  <si>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</si>
  <si>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</si>
  <si>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</si>
  <si>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</si>
  <si>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</si>
  <si>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</si>
  <si>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</si>
  <si>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</si>
  <si>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</si>
  <si>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</si>
  <si>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</si>
  <si>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</si>
  <si>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</si>
  <si>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</si>
  <si>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</si>
  <si>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</si>
  <si>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</si>
  <si>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</si>
  <si>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</si>
  <si>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</si>
  <si>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</si>
  <si>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</si>
  <si>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</si>
  <si>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</si>
  <si>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</si>
  <si>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</si>
  <si>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</si>
  <si>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</si>
  <si>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</si>
  <si>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</si>
  <si>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</si>
  <si>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</si>
  <si>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</si>
  <si>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</si>
  <si>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</si>
  <si>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</si>
  <si>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</si>
  <si>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</si>
  <si>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</si>
  <si>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</si>
  <si>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</si>
  <si>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</si>
  <si>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</si>
  <si>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</si>
  <si>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</si>
  <si>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</si>
  <si>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</si>
  <si>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</si>
  <si>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</si>
  <si>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</si>
  <si>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</si>
  <si>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</si>
  <si>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</si>
  <si>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</si>
  <si>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</si>
  <si>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</si>
  <si>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</si>
  <si>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</si>
  <si>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</si>
  <si>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</si>
  <si>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</si>
  <si>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</si>
  <si>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</si>
  <si>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</si>
  <si>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</si>
  <si>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</si>
  <si>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</si>
  <si>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</si>
  <si>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</si>
  <si>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</si>
  <si>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</si>
  <si>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</si>
  <si>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</si>
  <si>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</si>
  <si>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</si>
  <si>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</si>
  <si>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</si>
  <si>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</si>
  <si>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</si>
  <si>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</si>
  <si>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</si>
  <si>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</si>
  <si>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</si>
  <si>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</si>
  <si>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</si>
  <si>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</si>
  <si>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</si>
  <si>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</si>
  <si>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</si>
  <si>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</si>
  <si>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</si>
  <si>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</si>
  <si>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</si>
  <si>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</si>
  <si>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</si>
  <si>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</si>
  <si>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</si>
  <si>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</si>
  <si>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</si>
  <si>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</si>
  <si>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</si>
  <si>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</si>
  <si>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</si>
  <si>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</si>
  <si>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</si>
  <si>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</si>
  <si>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</si>
  <si>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</si>
  <si>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</si>
  <si>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</si>
  <si>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</si>
  <si>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</si>
  <si>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</si>
  <si>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</si>
  <si>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</si>
  <si>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</si>
  <si>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</si>
  <si>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</si>
  <si>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</si>
  <si>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</si>
  <si>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</si>
  <si>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</si>
  <si>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</si>
  <si>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</si>
  <si>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</si>
  <si>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</si>
  <si>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</si>
  <si>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</si>
  <si>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</si>
  <si>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</si>
  <si>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</si>
  <si>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</si>
  <si>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</si>
  <si>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</si>
  <si>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</si>
  <si>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</si>
  <si>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</si>
  <si>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</si>
  <si>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</si>
  <si>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</si>
  <si>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</si>
  <si>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</si>
  <si>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</si>
  <si>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</si>
  <si>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</si>
  <si>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</si>
  <si>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</si>
  <si>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</si>
  <si>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</si>
  <si>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</si>
  <si>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</si>
  <si>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</si>
  <si>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</si>
  <si>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</si>
  <si>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</si>
  <si>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</si>
  <si>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</si>
  <si>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</si>
  <si>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</si>
  <si>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</si>
  <si>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</si>
  <si>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</si>
  <si>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</si>
  <si>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</si>
  <si>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</si>
  <si>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</si>
  <si>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</si>
  <si>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</si>
  <si>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</si>
  <si>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</si>
  <si>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</si>
  <si>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</si>
  <si>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</si>
  <si>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</si>
  <si>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</si>
  <si>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</si>
  <si>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</si>
  <si>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</si>
  <si>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</si>
  <si>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</si>
  <si>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</si>
  <si>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</si>
  <si>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</si>
  <si>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</si>
  <si>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</si>
  <si>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</si>
  <si>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</si>
  <si>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</si>
  <si>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</si>
  <si>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</si>
  <si>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</si>
  <si>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</si>
  <si>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</si>
  <si>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</si>
  <si>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</si>
  <si>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</si>
  <si>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</si>
  <si>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</si>
  <si>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</si>
  <si>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</si>
  <si>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</si>
  <si>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</si>
  <si>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</si>
  <si>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</si>
  <si>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</si>
  <si>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</si>
  <si>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</si>
  <si>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</si>
  <si>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</si>
  <si>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</si>
  <si>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</si>
  <si>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</si>
  <si>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</si>
  <si>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</si>
  <si>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</si>
  <si>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</si>
  <si>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</si>
  <si>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</si>
  <si>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</si>
  <si>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</si>
  <si>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</si>
  <si>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</si>
  <si>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</si>
  <si>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</si>
  <si>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</si>
  <si>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</si>
  <si>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</si>
  <si>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</si>
  <si>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</si>
  <si>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</si>
  <si>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</si>
  <si>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</si>
  <si>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</si>
  <si>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</si>
  <si>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</si>
  <si>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</si>
  <si>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</si>
  <si>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</si>
  <si>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</si>
  <si>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</si>
  <si>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</si>
  <si>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</si>
  <si>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</si>
  <si>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</si>
  <si>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</si>
  <si>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</si>
  <si>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</si>
  <si>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</si>
  <si>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</si>
  <si>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</si>
  <si>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</si>
  <si>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</si>
  <si>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</si>
  <si>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</si>
  <si>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</si>
  <si>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</si>
  <si>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</si>
  <si>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</si>
  <si>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</si>
  <si>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</si>
  <si>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</si>
  <si>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</si>
  <si>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</si>
  <si>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</si>
  <si>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</si>
  <si>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</si>
  <si>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</si>
  <si>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</si>
  <si>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</si>
  <si>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</si>
  <si>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</si>
  <si>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</si>
  <si>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</si>
  <si>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</si>
  <si>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</si>
  <si>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</si>
  <si>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</si>
  <si>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</si>
  <si>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</si>
  <si>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</si>
  <si>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</si>
  <si>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</si>
  <si>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</si>
  <si>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</si>
  <si>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</si>
  <si>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</si>
  <si>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</si>
  <si>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</si>
  <si>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</si>
  <si>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</si>
  <si>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</si>
  <si>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</si>
  <si>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</si>
  <si>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</si>
  <si>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</si>
  <si>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</si>
  <si>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</si>
  <si>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</si>
  <si>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</si>
  <si>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</si>
  <si>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</si>
  <si>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</si>
  <si>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</si>
  <si>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</si>
  <si>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</si>
  <si>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</si>
  <si>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</si>
  <si>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</si>
  <si>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</si>
  <si>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</si>
  <si>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</si>
  <si>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</si>
  <si>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</si>
  <si>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</si>
  <si>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</si>
  <si>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</si>
  <si>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</si>
  <si>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</si>
  <si>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</si>
  <si>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</si>
  <si>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</si>
  <si>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</si>
  <si>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</si>
  <si>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</si>
  <si>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</si>
  <si>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</si>
  <si>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</si>
  <si>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</si>
  <si>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</si>
  <si>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</si>
  <si>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</si>
  <si>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</si>
  <si>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</si>
  <si>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</si>
  <si>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</si>
  <si>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</si>
  <si>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</si>
  <si>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</si>
  <si>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</si>
  <si>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</si>
  <si>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</si>
  <si>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</si>
  <si>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</si>
  <si>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</si>
  <si>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</si>
  <si>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</si>
  <si>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</si>
  <si>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</si>
  <si>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</si>
  <si>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</si>
  <si>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</si>
  <si>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</si>
  <si>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</si>
  <si>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</si>
  <si>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</si>
  <si>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</si>
  <si>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</si>
  <si>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</si>
  <si>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</si>
  <si>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</si>
  <si>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</si>
  <si>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</si>
  <si>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</si>
  <si>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</si>
  <si>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</si>
  <si>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</si>
  <si>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</si>
  <si>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</si>
  <si>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</si>
  <si>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</si>
  <si>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</si>
  <si>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</si>
  <si>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</si>
  <si>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</si>
  <si>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</si>
  <si>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</si>
  <si>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</si>
  <si>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</si>
  <si>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</si>
  <si>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</si>
  <si>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</si>
  <si>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</si>
  <si>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</si>
  <si>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</si>
  <si>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</si>
  <si>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</si>
  <si>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</si>
  <si>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</si>
  <si>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</si>
  <si>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</si>
  <si>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</si>
  <si>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</si>
  <si>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</si>
  <si>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</si>
  <si>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</si>
  <si>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</si>
  <si>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</si>
  <si>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</si>
  <si>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</si>
  <si>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</si>
  <si>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</si>
  <si>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</si>
  <si>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</si>
  <si>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</si>
  <si>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</si>
  <si>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</si>
  <si>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</si>
  <si>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</si>
  <si>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</si>
  <si>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</si>
  <si>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</si>
  <si>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</si>
  <si>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</si>
  <si>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</si>
  <si>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</si>
  <si>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</si>
  <si>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</si>
  <si>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</si>
  <si>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</si>
  <si>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</si>
  <si>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</si>
  <si>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</si>
  <si>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</si>
  <si>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</si>
  <si>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</si>
  <si>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</si>
  <si>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</si>
  <si>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</si>
  <si>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</si>
  <si>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</si>
  <si>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</si>
  <si>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</si>
  <si>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</si>
  <si>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</si>
  <si>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</si>
  <si>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</si>
  <si>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</si>
  <si>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</si>
  <si>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</si>
  <si>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</si>
  <si>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</si>
  <si>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</si>
  <si>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</si>
  <si>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</si>
  <si>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</si>
  <si>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</si>
  <si>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</si>
  <si>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</si>
  <si>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</si>
  <si>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</si>
  <si>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</si>
  <si>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</si>
  <si>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</si>
  <si>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</si>
  <si>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</si>
  <si>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</si>
  <si>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</si>
  <si>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</si>
  <si>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</si>
  <si>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</si>
  <si>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</si>
  <si>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</si>
  <si>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</si>
  <si>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</si>
  <si>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</si>
  <si>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</si>
  <si>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</si>
  <si>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</si>
  <si>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</si>
  <si>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</si>
  <si>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</si>
  <si>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</si>
  <si>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</si>
  <si>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</si>
  <si>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</si>
  <si>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</si>
  <si>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</si>
  <si>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</si>
  <si>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</si>
  <si>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</si>
  <si>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</si>
  <si>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</si>
  <si>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</si>
  <si>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</si>
  <si>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</si>
  <si>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</si>
  <si>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</si>
  <si>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</si>
  <si>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</si>
  <si>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</si>
  <si>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</si>
  <si>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</si>
  <si>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</si>
  <si>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</si>
  <si>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</si>
  <si>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</si>
  <si>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</si>
  <si>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</si>
  <si>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</si>
  <si>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</si>
  <si>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</si>
  <si>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</si>
  <si>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</si>
  <si>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</si>
  <si>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</si>
  <si>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</si>
  <si>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</si>
  <si>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</si>
  <si>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</si>
  <si>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</si>
  <si>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</si>
  <si>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</si>
  <si>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</si>
  <si>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</si>
  <si>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</si>
  <si>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</si>
  <si>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</si>
  <si>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</si>
  <si>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</si>
  <si>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</si>
  <si>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</si>
  <si>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</si>
  <si>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</si>
  <si>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</si>
  <si>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</si>
  <si>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</si>
  <si>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</si>
  <si>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</si>
  <si>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</si>
  <si>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</si>
  <si>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</si>
  <si>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</si>
  <si>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</si>
  <si>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</si>
  <si>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</si>
  <si>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</si>
  <si>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</si>
  <si>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</si>
  <si>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</si>
  <si>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</si>
  <si>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</si>
  <si>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</si>
  <si>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</si>
  <si>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</si>
  <si>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</si>
  <si>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</si>
  <si>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</si>
  <si>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</si>
  <si>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</si>
  <si>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</si>
  <si>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</si>
  <si>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</si>
  <si>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</si>
  <si>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</si>
  <si>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</si>
  <si>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</si>
  <si>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</si>
  <si>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</si>
  <si>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</si>
  <si>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</si>
  <si>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</si>
  <si>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</si>
  <si>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</si>
  <si>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</si>
  <si>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</si>
  <si>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</si>
  <si>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</si>
  <si>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</si>
  <si>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</si>
  <si>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</si>
  <si>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</si>
  <si>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</si>
  <si>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</si>
  <si>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</si>
  <si>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</si>
  <si>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</si>
  <si>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</si>
  <si>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</si>
  <si>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</si>
  <si>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</si>
  <si>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</si>
  <si>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</si>
  <si>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</si>
  <si>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</si>
  <si>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</si>
  <si>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</si>
  <si>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</si>
  <si>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</si>
  <si>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</si>
  <si>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</si>
  <si>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</si>
  <si>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</si>
  <si>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</si>
  <si>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</si>
  <si>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</si>
  <si>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</si>
  <si>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</si>
  <si>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</si>
  <si>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</si>
  <si>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</si>
  <si>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</si>
  <si>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</si>
  <si>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</si>
  <si>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</si>
  <si>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</si>
  <si>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</si>
  <si>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</si>
  <si>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</si>
  <si>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</si>
  <si>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</si>
  <si>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</si>
  <si>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</si>
  <si>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</si>
  <si>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</si>
  <si>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</si>
  <si>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</si>
  <si>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</si>
  <si>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</si>
  <si>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</si>
  <si>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</si>
  <si>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</si>
  <si>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</si>
  <si>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</si>
  <si>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</si>
  <si>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</si>
  <si>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</si>
  <si>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</si>
  <si>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</si>
  <si>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</si>
  <si>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</si>
  <si>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</si>
  <si>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</si>
  <si>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</si>
  <si>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</si>
  <si>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</si>
  <si>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</si>
  <si>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</si>
  <si>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</si>
  <si>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</si>
  <si>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</si>
  <si>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</si>
  <si>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</si>
  <si>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</si>
  <si>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</si>
  <si>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</si>
  <si>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</si>
  <si>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</si>
  <si>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</si>
  <si>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</si>
  <si>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</si>
  <si>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</si>
  <si>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</si>
  <si>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</si>
  <si>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</si>
  <si>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</si>
  <si>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</si>
  <si>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</si>
  <si>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</si>
  <si>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</si>
  <si>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</si>
  <si>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</si>
  <si>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</si>
  <si>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</si>
  <si>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</si>
  <si>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</si>
  <si>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</si>
  <si>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</si>
  <si>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</si>
  <si>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</si>
  <si>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</si>
  <si>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</si>
  <si>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</si>
  <si>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</si>
  <si>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</si>
  <si>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</si>
  <si>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</si>
  <si>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</si>
  <si>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</si>
  <si>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</si>
  <si>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</si>
  <si>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</si>
  <si>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</si>
  <si>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</si>
  <si>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</si>
  <si>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</si>
  <si>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</si>
  <si>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</si>
  <si>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</si>
  <si>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</si>
  <si>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</si>
  <si>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</si>
  <si>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</si>
  <si>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</si>
  <si>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</si>
  <si>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</si>
  <si>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</si>
  <si>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</si>
  <si>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</si>
  <si>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</si>
  <si>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</si>
  <si>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</si>
  <si>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</si>
  <si>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</si>
  <si>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</si>
  <si>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</si>
  <si>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</si>
  <si>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</si>
  <si>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</si>
  <si>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</si>
  <si>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</si>
  <si>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</si>
  <si>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</si>
  <si>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</si>
  <si>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</si>
  <si>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</si>
  <si>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</si>
  <si>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</si>
  <si>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</si>
  <si>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</si>
  <si>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</si>
  <si>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</si>
  <si>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</si>
  <si>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</si>
  <si>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</si>
  <si>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</si>
  <si>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</si>
  <si>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</si>
  <si>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</si>
  <si>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</si>
  <si>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</si>
  <si>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</si>
  <si>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</si>
  <si>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</si>
  <si>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</si>
  <si>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</si>
  <si>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</si>
  <si>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</si>
  <si>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</si>
  <si>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</si>
  <si>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</si>
  <si>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</si>
  <si>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</si>
  <si>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</si>
  <si>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</si>
  <si>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</si>
  <si>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</si>
  <si>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</si>
  <si>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</si>
  <si>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</si>
  <si>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</si>
  <si>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</si>
  <si>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</si>
  <si>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</si>
  <si>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</si>
  <si>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</si>
  <si>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</si>
  <si>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</si>
  <si>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</si>
  <si>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</si>
  <si>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</si>
  <si>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</si>
  <si>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</si>
  <si>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</si>
  <si>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</si>
  <si>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</si>
  <si>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</si>
  <si>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</si>
  <si>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</si>
  <si>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</si>
  <si>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</si>
  <si>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</si>
  <si>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</si>
  <si>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</si>
  <si>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</si>
  <si>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</si>
  <si>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</si>
  <si>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</si>
  <si>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</si>
  <si>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</si>
  <si>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</si>
  <si>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</si>
  <si>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</si>
  <si>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</si>
  <si>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</si>
  <si>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</si>
  <si>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</si>
  <si>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</si>
  <si>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</si>
  <si>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</si>
  <si>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</si>
  <si>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</si>
  <si>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</si>
  <si>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</si>
  <si>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</si>
  <si>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</si>
  <si>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</si>
  <si>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</si>
  <si>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</si>
  <si>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</si>
  <si>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</si>
  <si>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</si>
  <si>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</si>
  <si>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</si>
  <si>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</si>
  <si>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</si>
  <si>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</si>
  <si>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</si>
  <si>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</si>
  <si>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</si>
  <si>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</si>
  <si>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</si>
  <si>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</si>
  <si>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</si>
  <si>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</si>
  <si>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</si>
  <si>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</si>
  <si>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</si>
  <si>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</si>
  <si>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</si>
  <si>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</si>
  <si>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</si>
  <si>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</si>
  <si>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</si>
  <si>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</si>
  <si>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</si>
  <si>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</si>
  <si>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</si>
  <si>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</si>
  <si>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</si>
  <si>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</si>
  <si>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</si>
  <si>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</si>
  <si>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</si>
  <si>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</si>
  <si>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</si>
  <si>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</si>
  <si>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</si>
  <si>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</si>
  <si>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</si>
  <si>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</si>
  <si>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</si>
  <si>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</si>
  <si>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</si>
  <si>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</si>
  <si>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</si>
  <si>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</si>
  <si>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</si>
  <si>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</si>
  <si>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</si>
  <si>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</si>
  <si>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</si>
  <si>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</si>
  <si>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</si>
  <si>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</si>
  <si>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</si>
  <si>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</si>
  <si>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</si>
  <si>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</si>
  <si>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</si>
  <si>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</si>
  <si>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</si>
  <si>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</si>
  <si>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</si>
  <si>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</si>
  <si>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</si>
  <si>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</si>
  <si>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</si>
  <si>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</si>
  <si>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</si>
  <si>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</si>
  <si>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</si>
  <si>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</si>
  <si>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</si>
  <si>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</si>
  <si>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</si>
  <si>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</si>
  <si>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</si>
  <si>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</si>
  <si>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</si>
  <si>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</si>
  <si>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</si>
  <si>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</si>
  <si>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</si>
  <si>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</si>
  <si>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</si>
  <si>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</si>
  <si>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</si>
  <si>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</si>
  <si>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</si>
  <si>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</si>
  <si>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</si>
  <si>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</si>
  <si>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</si>
  <si>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</si>
  <si>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</si>
  <si>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</si>
  <si>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</si>
  <si>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</si>
  <si>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</si>
  <si>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</si>
  <si>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</si>
  <si>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</si>
  <si>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</si>
  <si>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</si>
  <si>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</si>
  <si>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</si>
  <si>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</si>
  <si>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</si>
  <si>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</si>
  <si>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</si>
  <si>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</si>
  <si>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</si>
  <si>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</si>
  <si>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</si>
  <si>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</si>
  <si>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</si>
  <si>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</si>
  <si>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</si>
  <si>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</si>
  <si>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</si>
  <si>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</si>
  <si>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</si>
  <si>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</si>
  <si>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</si>
  <si>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</si>
  <si>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</si>
  <si>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</si>
  <si>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</si>
  <si>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</si>
  <si>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</si>
  <si>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</si>
  <si>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</si>
  <si>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</si>
  <si>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</si>
  <si>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</si>
  <si>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</si>
  <si>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</si>
  <si>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</si>
  <si>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</si>
  <si>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</si>
  <si>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</si>
  <si>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</si>
  <si>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</si>
  <si>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</si>
  <si>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</si>
  <si>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</si>
  <si>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</si>
  <si>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</si>
  <si>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</si>
  <si>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</si>
  <si>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</si>
  <si>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</si>
  <si>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</si>
  <si>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</si>
  <si>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</si>
  <si>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</si>
  <si>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</si>
  <si>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</si>
  <si>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</si>
  <si>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</si>
  <si>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</si>
  <si>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</si>
  <si>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</si>
  <si>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</si>
  <si>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</si>
  <si>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</si>
  <si>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</si>
  <si>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</si>
  <si>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</si>
  <si>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</si>
  <si>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</si>
  <si>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</si>
  <si>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</si>
  <si>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</si>
  <si>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</si>
  <si>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</si>
  <si>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</si>
  <si>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</si>
  <si>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</si>
  <si>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</si>
  <si>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</si>
  <si>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</si>
  <si>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</si>
  <si>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</si>
  <si>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</si>
  <si>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</si>
  <si>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</si>
  <si>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</si>
  <si>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</si>
  <si>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</si>
  <si>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</si>
  <si>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</si>
  <si>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</si>
  <si>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</si>
  <si>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</si>
  <si>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</si>
  <si>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</si>
  <si>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</si>
  <si>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</si>
  <si>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</si>
  <si>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</si>
  <si>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</si>
  <si>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</si>
  <si>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</si>
  <si>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</si>
  <si>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</si>
  <si>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</si>
  <si>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</si>
  <si>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</si>
  <si>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</si>
  <si>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</si>
  <si>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</si>
  <si>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</si>
  <si>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</si>
  <si>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</si>
  <si>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</si>
  <si>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</si>
  <si>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</si>
  <si>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</si>
  <si>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</si>
  <si>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</si>
  <si>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</si>
  <si>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</si>
  <si>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</si>
  <si>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</si>
  <si>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</si>
  <si>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</si>
  <si>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</si>
  <si>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</si>
  <si>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</si>
  <si>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</si>
  <si>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</si>
  <si>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</si>
  <si>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</si>
  <si>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</si>
  <si>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</si>
  <si>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</si>
  <si>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</si>
  <si>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</si>
  <si>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</si>
  <si>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</si>
  <si>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</si>
  <si>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</si>
  <si>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</si>
  <si>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</si>
  <si>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</si>
  <si>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</si>
  <si>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</si>
  <si>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</si>
  <si>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</si>
  <si>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</si>
  <si>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</si>
  <si>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</si>
  <si>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</si>
  <si>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</si>
  <si>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</si>
  <si>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</si>
  <si>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</si>
  <si>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</si>
  <si>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</si>
  <si>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</si>
  <si>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</si>
  <si>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</si>
  <si>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</si>
  <si>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</si>
  <si>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</si>
  <si>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</si>
  <si>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</si>
  <si>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</si>
  <si>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</si>
  <si>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</si>
  <si>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</si>
  <si>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</si>
  <si>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</si>
  <si>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</si>
  <si>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</si>
  <si>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</si>
  <si>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</si>
  <si>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</si>
  <si>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</si>
  <si>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</si>
  <si>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</si>
  <si>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</si>
  <si>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</si>
  <si>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</si>
  <si>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</si>
  <si>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</si>
  <si>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</si>
  <si>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</si>
  <si>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</si>
  <si>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</si>
  <si>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</si>
  <si>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</si>
  <si>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</si>
  <si>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</si>
  <si>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</si>
  <si>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</si>
  <si>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</si>
  <si>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</si>
  <si>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</si>
  <si>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</si>
  <si>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</si>
  <si>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</si>
  <si>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</si>
  <si>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</si>
  <si>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</si>
  <si>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</si>
  <si>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</si>
  <si>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</si>
  <si>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</si>
  <si>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</si>
  <si>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</si>
  <si>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</si>
  <si>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</si>
  <si>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</si>
  <si>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</si>
  <si>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</si>
  <si>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</si>
  <si>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</si>
  <si>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</si>
  <si>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</si>
  <si>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</si>
  <si>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</si>
  <si>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</si>
  <si>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</si>
  <si>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</si>
  <si>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</si>
  <si>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</si>
  <si>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</si>
  <si>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</si>
  <si>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</si>
  <si>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</si>
  <si>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</si>
  <si>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</si>
  <si>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</si>
  <si>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</si>
  <si>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</si>
  <si>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</si>
  <si>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</si>
  <si>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</si>
  <si>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</si>
  <si>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</si>
  <si>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</si>
  <si>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</si>
  <si>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</si>
  <si>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</si>
  <si>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</si>
  <si>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</si>
  <si>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</si>
  <si>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</si>
  <si>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</si>
  <si>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</si>
  <si>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</si>
  <si>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</si>
  <si>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</si>
  <si>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</si>
  <si>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</si>
  <si>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</si>
  <si>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</si>
  <si>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</si>
  <si>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</si>
  <si>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</si>
  <si>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</si>
  <si>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</si>
  <si>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</si>
  <si>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</si>
  <si>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</si>
  <si>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</si>
  <si>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</si>
  <si>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</si>
  <si>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</si>
  <si>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</si>
  <si>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</si>
  <si>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</si>
  <si>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</si>
  <si>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</si>
  <si>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</si>
  <si>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</si>
  <si>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</si>
  <si>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</si>
  <si>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</si>
  <si>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</si>
  <si>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</si>
  <si>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</si>
  <si>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</si>
  <si>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</si>
  <si>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</si>
  <si>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</si>
  <si>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</si>
  <si>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</si>
  <si>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</si>
  <si>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</si>
  <si>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</si>
  <si>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</si>
  <si>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</si>
  <si>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</si>
  <si>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</si>
  <si>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</si>
  <si>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</si>
  <si>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</si>
  <si>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</si>
  <si>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</si>
  <si>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</si>
  <si>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</si>
  <si>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</si>
  <si>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</si>
  <si>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</si>
  <si>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</si>
  <si>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</si>
  <si>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</si>
  <si>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</si>
  <si>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</si>
  <si>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</si>
  <si>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</si>
  <si>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</si>
  <si>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</si>
  <si>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</si>
  <si>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</si>
  <si>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</si>
  <si>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</si>
  <si>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</si>
  <si>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</si>
  <si>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</si>
  <si>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</si>
  <si>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</si>
  <si>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</si>
  <si>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</si>
  <si>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</si>
  <si>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</si>
  <si>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</si>
  <si>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</si>
  <si>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</si>
  <si>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</si>
  <si>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</si>
  <si>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</si>
  <si>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</si>
  <si>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</si>
  <si>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</si>
  <si>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</si>
  <si>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</si>
  <si>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</si>
  <si>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</si>
  <si>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</si>
  <si>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</si>
  <si>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</si>
  <si>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</si>
  <si>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</si>
  <si>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</si>
  <si>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</si>
  <si>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</si>
  <si>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</si>
  <si>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</si>
  <si>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</si>
  <si>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</si>
  <si>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</si>
  <si>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</si>
  <si>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</si>
  <si>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</si>
  <si>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</si>
  <si>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</si>
  <si>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</si>
  <si>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</si>
  <si>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</si>
  <si>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</si>
  <si>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</si>
  <si>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</si>
  <si>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</si>
  <si>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</si>
  <si>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</si>
  <si>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</si>
  <si>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</si>
  <si>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</si>
  <si>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</si>
  <si>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</si>
  <si>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</si>
  <si>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</si>
  <si>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</si>
  <si>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</si>
  <si>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</si>
  <si>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</si>
  <si>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</si>
  <si>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</si>
  <si>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</si>
  <si>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</si>
  <si>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</si>
  <si>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</si>
  <si>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</si>
  <si>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</si>
  <si>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</si>
  <si>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</si>
  <si>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</si>
  <si>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</si>
  <si>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</si>
  <si>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</si>
  <si>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</si>
  <si>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</si>
  <si>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</si>
  <si>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</si>
  <si>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</si>
  <si>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</si>
  <si>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</si>
  <si>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</si>
  <si>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</si>
  <si>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</si>
  <si>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</si>
  <si>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</si>
  <si>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</si>
  <si>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</si>
  <si>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</si>
  <si>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</si>
  <si>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</si>
  <si>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</si>
  <si>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</si>
  <si>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</si>
  <si>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</si>
  <si>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</si>
  <si>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</si>
  <si>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</si>
  <si>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</si>
  <si>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</si>
  <si>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</si>
  <si>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</si>
  <si>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</si>
  <si>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</si>
  <si>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</si>
  <si>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</si>
  <si>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</si>
  <si>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</si>
  <si>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</si>
  <si>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</si>
  <si>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</si>
  <si>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</si>
  <si>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</si>
  <si>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</si>
  <si>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</si>
  <si>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</si>
  <si>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</si>
  <si>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</si>
  <si>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</si>
  <si>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</si>
  <si>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</si>
  <si>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</si>
  <si>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</si>
  <si>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</si>
  <si>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</si>
  <si>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</si>
  <si>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</si>
  <si>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</si>
  <si>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</si>
  <si>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</si>
  <si>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</si>
  <si>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</si>
  <si>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</si>
  <si>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</si>
  <si>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</si>
  <si>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</si>
  <si>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</si>
  <si>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</si>
  <si>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</si>
  <si>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</si>
  <si>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</si>
  <si>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</si>
  <si>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</si>
  <si>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</si>
  <si>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</si>
  <si>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</si>
  <si>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</si>
  <si>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</si>
  <si>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</si>
  <si>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</si>
  <si>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</si>
  <si>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</si>
  <si>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</si>
  <si>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</si>
  <si>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</si>
  <si>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</si>
  <si>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</si>
  <si>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</si>
  <si>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</si>
  <si>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</si>
  <si>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</si>
  <si>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</si>
  <si>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</si>
  <si>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</si>
  <si>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</si>
  <si>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</si>
  <si>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</si>
  <si>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</si>
  <si>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</si>
  <si>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</si>
  <si>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</si>
  <si>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</si>
  <si>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</si>
  <si>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</si>
  <si>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</si>
  <si>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</si>
  <si>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</si>
  <si>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</si>
  <si>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</si>
  <si>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</si>
  <si>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</si>
  <si>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</si>
  <si>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</si>
  <si>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</si>
  <si>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</si>
  <si>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</si>
  <si>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</si>
  <si>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</si>
  <si>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</si>
  <si>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</si>
  <si>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</si>
  <si>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</si>
  <si>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</si>
  <si>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</si>
  <si>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</si>
  <si>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</si>
  <si>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</si>
  <si>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</si>
  <si>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</si>
  <si>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</si>
  <si>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</si>
  <si>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</si>
  <si>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</si>
  <si>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</si>
  <si>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</si>
  <si>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</si>
  <si>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</si>
  <si>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</si>
  <si>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</si>
  <si>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</si>
  <si>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</si>
  <si>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</si>
  <si>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</si>
  <si>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</si>
  <si>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</si>
  <si>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</si>
  <si>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</si>
  <si>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</si>
  <si>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</si>
  <si>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</si>
  <si>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</si>
  <si>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</si>
  <si>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</si>
  <si>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</si>
  <si>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</si>
  <si>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</si>
  <si>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</si>
  <si>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</si>
  <si>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</si>
  <si>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</si>
  <si>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</si>
  <si>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</si>
  <si>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</si>
  <si>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</si>
  <si>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</si>
  <si>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</si>
  <si>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</si>
  <si>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</si>
  <si>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</si>
  <si>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</si>
  <si>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</si>
  <si>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</si>
  <si>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</si>
  <si>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</si>
  <si>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</si>
  <si>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</si>
  <si>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</si>
  <si>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</si>
  <si>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</si>
  <si>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</si>
  <si>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</si>
  <si>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</si>
  <si>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</si>
  <si>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</si>
  <si>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</si>
  <si>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</si>
  <si>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</si>
  <si>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</si>
  <si>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</si>
  <si>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</si>
  <si>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</si>
  <si>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</si>
  <si>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</si>
  <si>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</si>
  <si>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</si>
  <si>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</si>
  <si>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</si>
  <si>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</si>
  <si>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</si>
  <si>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</si>
  <si>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</si>
  <si>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</si>
  <si>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</si>
  <si>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</si>
  <si>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</si>
  <si>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</si>
  <si>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</si>
  <si>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</si>
  <si>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</si>
  <si>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</si>
  <si>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</si>
  <si>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</si>
  <si>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</si>
  <si>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</si>
  <si>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</si>
  <si>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</si>
  <si>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</si>
  <si>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</si>
  <si>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</si>
  <si>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</si>
  <si>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</si>
  <si>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</si>
  <si>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</si>
  <si>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</si>
  <si>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</si>
  <si>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</si>
  <si>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</si>
  <si>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</si>
  <si>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</si>
  <si>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</si>
  <si>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</si>
  <si>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</si>
  <si>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</si>
  <si>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</si>
  <si>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</si>
  <si>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</si>
  <si>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</si>
  <si>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</si>
  <si>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</si>
  <si>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</si>
  <si>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</si>
  <si>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</si>
  <si>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</si>
  <si>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</si>
  <si>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</si>
  <si>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</si>
  <si>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</si>
  <si>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</si>
  <si>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</si>
  <si>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</si>
  <si>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</si>
  <si>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</si>
  <si>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</si>
  <si>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</si>
  <si>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</si>
  <si>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</si>
  <si>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</si>
  <si>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</si>
  <si>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</si>
  <si>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</si>
  <si>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</si>
  <si>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</si>
  <si>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</si>
  <si>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</si>
  <si>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</si>
  <si>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</si>
  <si>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</si>
  <si>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</si>
  <si>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</si>
  <si>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</si>
  <si>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</si>
  <si>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</si>
  <si>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</si>
  <si>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</si>
  <si>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</si>
  <si>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</si>
  <si>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</si>
  <si>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</si>
  <si>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</si>
  <si>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</si>
  <si>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</si>
  <si>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</si>
  <si>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</si>
  <si>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</si>
  <si>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</si>
  <si>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</si>
  <si>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</si>
  <si>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</si>
  <si>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</si>
  <si>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</si>
  <si>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</si>
  <si>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</si>
  <si>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</si>
  <si>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</si>
  <si>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</si>
  <si>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</si>
  <si>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</si>
  <si>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</si>
  <si>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</si>
  <si>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</si>
  <si>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</si>
  <si>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</si>
  <si>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</si>
  <si>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</si>
  <si>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</si>
  <si>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</si>
  <si>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</si>
  <si>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</si>
  <si>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</si>
  <si>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</si>
  <si>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</si>
  <si>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</si>
  <si>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</si>
  <si>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</si>
  <si>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</si>
  <si>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</si>
  <si>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</si>
  <si>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</si>
  <si>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</si>
  <si>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</si>
  <si>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</si>
  <si>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</si>
  <si>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</si>
  <si>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</si>
  <si>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</si>
  <si>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</si>
  <si>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</si>
  <si>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</si>
  <si>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</si>
  <si>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</si>
  <si>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</si>
  <si>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</si>
  <si>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</si>
  <si>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</si>
  <si>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</si>
  <si>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</si>
  <si>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</si>
  <si>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</si>
  <si>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</si>
  <si>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</si>
  <si>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</si>
  <si>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</si>
  <si>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</si>
  <si>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</si>
  <si>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</si>
  <si>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</si>
  <si>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</si>
  <si>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</si>
  <si>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</si>
  <si>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</si>
  <si>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</si>
  <si>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</si>
  <si>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</si>
  <si>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</si>
  <si>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</si>
  <si>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</si>
  <si>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</si>
  <si>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</si>
  <si>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</si>
  <si>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</si>
  <si>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</si>
  <si>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</si>
  <si>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</si>
  <si>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</si>
  <si>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</si>
  <si>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</si>
  <si>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</si>
  <si>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</si>
  <si>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</si>
  <si>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</si>
  <si>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</si>
  <si>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</si>
  <si>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</si>
  <si>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</si>
  <si>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</si>
  <si>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</si>
  <si>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</si>
  <si>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</si>
  <si>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</si>
  <si>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</si>
  <si>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</si>
  <si>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</si>
  <si>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</si>
  <si>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</si>
  <si>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</si>
  <si>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</si>
  <si>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</si>
  <si>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</si>
  <si>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</si>
  <si>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</si>
  <si>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</si>
  <si>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</si>
  <si>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</si>
  <si>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</si>
  <si>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</si>
  <si>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</si>
  <si>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</si>
  <si>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</si>
  <si>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</si>
  <si>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</si>
  <si>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</si>
  <si>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</si>
  <si>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</si>
  <si>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</si>
  <si>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</si>
  <si>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</si>
  <si>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</si>
  <si>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</si>
  <si>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</si>
  <si>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</si>
  <si>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</si>
  <si>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</si>
  <si>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</si>
  <si>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</si>
  <si>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</si>
  <si>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</si>
  <si>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</si>
  <si>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</si>
  <si>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</si>
  <si>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</si>
  <si>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</si>
  <si>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</si>
  <si>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</si>
  <si>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</si>
  <si>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</si>
  <si>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</si>
  <si>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</si>
  <si>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</si>
  <si>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</si>
  <si>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</si>
  <si>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</si>
  <si>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</si>
  <si>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</si>
  <si>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</si>
  <si>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</si>
  <si>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</si>
  <si>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</si>
  <si>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</si>
  <si>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</si>
  <si>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</si>
  <si>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</si>
  <si>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</si>
  <si>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</si>
  <si>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</si>
  <si>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</si>
  <si>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</si>
  <si>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</si>
  <si>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</si>
  <si>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</si>
  <si>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</si>
  <si>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</si>
  <si>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</si>
  <si>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</si>
  <si>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</si>
  <si>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</si>
  <si>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</si>
  <si>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</si>
  <si>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</si>
  <si>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</si>
  <si>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</si>
  <si>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</si>
  <si>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</si>
  <si>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</si>
  <si>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</si>
  <si>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</si>
  <si>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</si>
  <si>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</si>
  <si>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</si>
  <si>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</si>
  <si>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</si>
  <si>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</si>
  <si>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</si>
  <si>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</si>
  <si>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</si>
  <si>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</si>
  <si>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</si>
  <si>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</si>
  <si>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</si>
  <si>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</si>
  <si>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</si>
  <si>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</si>
  <si>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</si>
  <si>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</si>
  <si>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</si>
  <si>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</si>
  <si>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</si>
  <si>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</si>
  <si>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</si>
  <si>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</si>
  <si>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</si>
  <si>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</si>
  <si>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</si>
  <si>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</si>
  <si>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</si>
  <si>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</si>
  <si>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</si>
  <si>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</si>
  <si>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</si>
  <si>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</si>
  <si>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</si>
  <si>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</si>
  <si>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</si>
  <si>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</si>
  <si>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</si>
  <si>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</si>
  <si>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</si>
  <si>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</si>
  <si>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</si>
  <si>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</si>
  <si>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</si>
  <si>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</si>
  <si>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</si>
  <si>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</si>
  <si>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</si>
  <si>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</si>
  <si>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</si>
  <si>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</si>
  <si>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</si>
  <si>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</si>
  <si>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</si>
  <si>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</si>
  <si>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</si>
  <si>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</si>
  <si>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</si>
  <si>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</si>
  <si>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</si>
  <si>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</si>
  <si>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</si>
  <si>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</si>
  <si>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</si>
  <si>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</si>
  <si>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</si>
  <si>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</si>
  <si>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</si>
  <si>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</si>
  <si>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</si>
  <si>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</si>
  <si>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</si>
  <si>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</si>
  <si>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</si>
  <si>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</si>
  <si>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</si>
  <si>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</si>
  <si>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</si>
  <si>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</si>
  <si>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</si>
  <si>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</si>
  <si>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</si>
  <si>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</si>
  <si>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</si>
  <si>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</si>
  <si>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</si>
  <si>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</si>
  <si>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</si>
  <si>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</si>
  <si>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</si>
  <si>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</si>
  <si>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</si>
  <si>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</si>
  <si>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</si>
  <si>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</si>
  <si>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</si>
  <si>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</si>
  <si>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</si>
  <si>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</si>
  <si>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</si>
  <si>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</si>
  <si>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</si>
  <si>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</si>
  <si>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</si>
  <si>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</si>
  <si>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</si>
  <si>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</si>
  <si>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</si>
  <si>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</si>
  <si>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</si>
  <si>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</si>
  <si>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</si>
  <si>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</si>
  <si>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</si>
  <si>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</si>
  <si>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</si>
  <si>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</si>
  <si>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</si>
  <si>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</si>
  <si>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</si>
  <si>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</si>
  <si>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</si>
  <si>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</si>
  <si>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</si>
  <si>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</si>
  <si>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</si>
  <si>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</si>
  <si>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</si>
  <si>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</si>
  <si>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</si>
  <si>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</si>
  <si>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</si>
  <si>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</si>
  <si>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</si>
  <si>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</si>
  <si>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</si>
  <si>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</si>
  <si>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</si>
  <si>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</si>
  <si>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</si>
  <si>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</si>
  <si>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</si>
  <si>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</si>
  <si>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</si>
  <si>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</si>
  <si>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</si>
  <si>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</si>
  <si>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</si>
  <si>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</si>
  <si>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</si>
  <si>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</si>
  <si>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</si>
  <si>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</si>
  <si>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</si>
  <si>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</si>
  <si>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</si>
  <si>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</si>
  <si>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</si>
  <si>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</si>
  <si>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</si>
  <si>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</si>
  <si>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</si>
  <si>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</si>
  <si>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</si>
  <si>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</si>
  <si>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</si>
  <si>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</si>
  <si>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</si>
  <si>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</si>
  <si>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</si>
  <si>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</si>
  <si>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</si>
  <si>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</si>
  <si>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</si>
  <si>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</si>
  <si>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</si>
  <si>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</si>
  <si>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</si>
  <si>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</si>
  <si>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</si>
  <si>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</si>
  <si>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</si>
  <si>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</si>
  <si>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</si>
  <si>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</si>
  <si>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</si>
  <si>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</si>
  <si>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</si>
  <si>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</si>
  <si>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</si>
  <si>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</si>
  <si>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</si>
  <si>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</si>
  <si>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</si>
  <si>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</si>
  <si>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</si>
  <si>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</si>
  <si>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</si>
  <si>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</si>
  <si>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</si>
  <si>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</si>
  <si>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</si>
  <si>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</si>
  <si>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</si>
  <si>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</si>
  <si>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</si>
  <si>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</si>
  <si>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</si>
  <si>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</si>
  <si>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</si>
  <si>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</si>
  <si>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</si>
  <si>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</si>
  <si>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</si>
  <si>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</si>
  <si>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</si>
  <si>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</si>
  <si>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</si>
  <si>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</si>
  <si>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</si>
  <si>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</si>
  <si>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</si>
  <si>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</si>
  <si>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</si>
  <si>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</si>
  <si>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</si>
  <si>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</si>
  <si>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</si>
  <si>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</si>
  <si>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</si>
  <si>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</si>
  <si>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</si>
  <si>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</si>
  <si>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</si>
  <si>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</si>
  <si>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</si>
  <si>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</si>
  <si>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</si>
  <si>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</si>
  <si>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</si>
  <si>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</si>
  <si>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</si>
  <si>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</si>
  <si>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</si>
  <si>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</si>
  <si>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</si>
  <si>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</si>
  <si>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</si>
  <si>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</si>
  <si>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</si>
  <si>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</si>
  <si>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</si>
  <si>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</si>
  <si>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</si>
  <si>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</si>
  <si>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</si>
  <si>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</si>
  <si>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</si>
  <si>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</si>
  <si>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</si>
  <si>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</si>
  <si>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</si>
  <si>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</si>
  <si>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</si>
  <si>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</si>
  <si>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</si>
  <si>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</si>
  <si>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</si>
  <si>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</si>
  <si>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</si>
  <si>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</si>
  <si>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</si>
  <si>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</si>
  <si>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</si>
  <si>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</si>
  <si>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</si>
  <si>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</si>
  <si>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</si>
  <si>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</si>
  <si>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</si>
  <si>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</si>
  <si>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</si>
  <si>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</si>
  <si>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</si>
  <si>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</si>
  <si>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</si>
  <si>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</si>
  <si>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</si>
  <si>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</si>
  <si>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</si>
  <si>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</si>
  <si>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</si>
  <si>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</si>
  <si>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</si>
  <si>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</si>
  <si>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</si>
  <si>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</si>
  <si>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</si>
  <si>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</si>
  <si>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</si>
  <si>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</si>
  <si>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</si>
  <si>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</si>
  <si>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</si>
  <si>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</si>
  <si>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</si>
  <si>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</si>
  <si>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</si>
  <si>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</si>
  <si>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</si>
  <si>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</si>
  <si>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</si>
  <si>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</si>
  <si>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</si>
  <si>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</si>
  <si>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</si>
  <si>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</si>
  <si>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</si>
  <si>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</si>
  <si>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</si>
  <si>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</si>
  <si>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</si>
  <si>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</si>
  <si>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</si>
  <si>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</si>
  <si>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</si>
  <si>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</si>
  <si>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</si>
  <si>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</si>
  <si>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</si>
  <si>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</si>
  <si>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</si>
  <si>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</si>
  <si>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</si>
  <si>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</si>
  <si>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</si>
  <si>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</si>
  <si>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</si>
  <si>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</si>
  <si>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</si>
  <si>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</si>
  <si>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</si>
  <si>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</si>
  <si>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</si>
  <si>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</si>
  <si>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</si>
  <si>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</si>
  <si>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</si>
  <si>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</si>
  <si>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</si>
  <si>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</si>
  <si>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</si>
  <si>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</si>
  <si>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</si>
  <si>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</si>
  <si>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</si>
  <si>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</si>
  <si>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</si>
  <si>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</si>
  <si>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</si>
  <si>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</si>
  <si>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</si>
  <si>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</si>
  <si>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</si>
  <si>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</si>
  <si>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</si>
  <si>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</si>
  <si>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</si>
  <si>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</si>
  <si>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</si>
  <si>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</si>
  <si>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</si>
  <si>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</si>
  <si>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</si>
  <si>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</si>
  <si>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</si>
  <si>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</si>
  <si>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</si>
  <si>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</si>
  <si>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</si>
  <si>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</si>
  <si>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</si>
  <si>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</si>
  <si>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</si>
  <si>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</si>
  <si>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</si>
  <si>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</si>
  <si>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</si>
  <si>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</si>
  <si>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</si>
  <si>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</si>
  <si>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</si>
  <si>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</si>
  <si>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</si>
  <si>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</si>
  <si>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</si>
  <si>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</si>
  <si>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</si>
  <si>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</si>
  <si>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</si>
  <si>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</si>
  <si>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</si>
  <si>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</si>
  <si>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</si>
  <si>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</si>
  <si>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</si>
  <si>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</si>
  <si>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</si>
  <si>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</si>
  <si>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</si>
  <si>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</si>
  <si>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</si>
  <si>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</si>
  <si>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</si>
  <si>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</si>
  <si>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</si>
  <si>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</si>
  <si>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</si>
  <si>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</si>
  <si>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</si>
  <si>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</si>
  <si>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</si>
  <si>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</si>
  <si>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</si>
  <si>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</si>
  <si>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</si>
  <si>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</si>
  <si>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</si>
  <si>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</si>
  <si>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</si>
  <si>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</si>
  <si>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</si>
  <si>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</si>
  <si>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</si>
  <si>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</si>
  <si>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</si>
  <si>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</si>
  <si>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</si>
  <si>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</si>
  <si>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</si>
  <si>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</si>
  <si>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</si>
  <si>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</si>
  <si>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</si>
  <si>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</si>
  <si>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</si>
  <si>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</si>
  <si>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</si>
  <si>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</si>
  <si>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</si>
  <si>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</si>
  <si>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</si>
  <si>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</si>
  <si>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</si>
  <si>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</si>
  <si>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</si>
  <si>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</si>
  <si>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</si>
  <si>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</si>
  <si>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</si>
  <si>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</si>
  <si>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</si>
  <si>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</si>
  <si>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</si>
  <si>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</si>
  <si>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</si>
  <si>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</si>
  <si>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</si>
  <si>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</si>
  <si>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</si>
  <si>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</si>
  <si>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</si>
  <si>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</si>
  <si>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</si>
  <si>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</si>
  <si>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</si>
  <si>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</si>
  <si>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</si>
  <si>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</si>
  <si>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</si>
  <si>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</si>
  <si>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</si>
  <si>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</si>
  <si>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</si>
  <si>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</si>
  <si>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</si>
  <si>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</si>
  <si>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</si>
  <si>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</si>
  <si>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</si>
  <si>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</si>
  <si>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</si>
  <si>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</si>
  <si>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</si>
  <si>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</si>
  <si>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</si>
  <si>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</si>
  <si>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</si>
  <si>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</si>
  <si>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</si>
  <si>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</si>
  <si>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</si>
  <si>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</si>
  <si>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</si>
  <si>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</si>
  <si>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</si>
  <si>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</si>
  <si>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</si>
  <si>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</si>
  <si>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</si>
  <si>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</si>
  <si>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</si>
  <si>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</si>
  <si>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</si>
  <si>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</si>
  <si>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</si>
  <si>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</si>
  <si>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</si>
  <si>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</si>
  <si>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</si>
  <si>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</si>
  <si>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</si>
  <si>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</si>
  <si>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</si>
  <si>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</si>
  <si>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</si>
  <si>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</si>
  <si>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</si>
  <si>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</si>
  <si>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</si>
  <si>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</si>
  <si>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</si>
  <si>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</si>
  <si>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</si>
  <si>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</si>
  <si>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</si>
  <si>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</si>
  <si>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</si>
  <si>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</si>
  <si>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</si>
  <si>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</si>
  <si>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</si>
  <si>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</si>
  <si>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</si>
  <si>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</si>
  <si>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</si>
  <si>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</si>
  <si>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</si>
  <si>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</si>
  <si>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</si>
  <si>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</si>
  <si>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</si>
  <si>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</si>
  <si>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</si>
  <si>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</si>
  <si>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</si>
  <si>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</si>
  <si>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</si>
  <si>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</si>
  <si>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</si>
  <si>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</si>
  <si>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</si>
  <si>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</si>
  <si>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</si>
  <si>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</si>
  <si>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</si>
  <si>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</si>
  <si>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</si>
  <si>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</si>
  <si>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</si>
  <si>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</si>
  <si>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</si>
  <si>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</si>
  <si>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</si>
  <si>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</si>
  <si>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</si>
  <si>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</si>
  <si>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</si>
  <si>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</si>
  <si>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</si>
  <si>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</si>
  <si>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</si>
  <si>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</si>
  <si>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</si>
  <si>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</si>
  <si>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</si>
  <si>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</si>
  <si>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</si>
  <si>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</si>
  <si>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</si>
  <si>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</si>
  <si>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</si>
  <si>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</si>
  <si>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</si>
  <si>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</si>
  <si>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</si>
  <si>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</si>
  <si>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</si>
  <si>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</si>
  <si>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</si>
  <si>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</si>
  <si>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</si>
  <si>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</si>
  <si>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</si>
  <si>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</si>
  <si>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</si>
  <si>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</si>
  <si>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</si>
  <si>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</si>
  <si>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</si>
  <si>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</si>
  <si>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</si>
  <si>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</si>
  <si>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</si>
  <si>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</si>
  <si>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</si>
  <si>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</si>
  <si>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</si>
  <si>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</si>
  <si>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</si>
  <si>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</si>
  <si>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</si>
  <si>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</si>
  <si>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</si>
  <si>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</si>
  <si>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</si>
  <si>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</si>
  <si>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</si>
  <si>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</si>
  <si>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</si>
  <si>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</si>
  <si>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</si>
  <si>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</si>
  <si>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</si>
  <si>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</si>
  <si>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</si>
  <si>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</si>
  <si>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</si>
  <si>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</si>
  <si>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</si>
  <si>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</si>
  <si>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</si>
  <si>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</si>
  <si>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</si>
  <si>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</si>
  <si>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</si>
  <si>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</si>
  <si>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</si>
  <si>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</si>
  <si>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</si>
  <si>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</si>
  <si>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</si>
  <si>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</si>
  <si>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</si>
  <si>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</si>
  <si>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</si>
  <si>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</si>
  <si>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</si>
  <si>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</si>
  <si>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</si>
  <si>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</si>
  <si>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</si>
  <si>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</si>
  <si>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</si>
  <si>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</si>
  <si>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</si>
  <si>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</si>
  <si>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</si>
  <si>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</si>
  <si>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</si>
  <si>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</si>
  <si>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</si>
  <si>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</si>
  <si>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</si>
  <si>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</si>
  <si>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</si>
  <si>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</si>
  <si>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</si>
  <si>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</si>
  <si>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</si>
  <si>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</si>
  <si>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</si>
  <si>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</si>
  <si>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</si>
  <si>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</si>
  <si>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</si>
  <si>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</si>
  <si>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</si>
  <si>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</si>
  <si>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</si>
  <si>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</si>
  <si>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</si>
  <si>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</si>
  <si>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</si>
  <si>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</si>
  <si>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</si>
  <si>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</si>
  <si>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</si>
  <si>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</si>
  <si>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</si>
  <si>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</si>
  <si>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</si>
  <si>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</si>
  <si>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</si>
  <si>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</si>
  <si>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</si>
  <si>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</si>
  <si>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</si>
  <si>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</si>
  <si>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</si>
  <si>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</si>
  <si>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</si>
  <si>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</si>
  <si>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</si>
  <si>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</si>
  <si>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</si>
  <si>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</si>
  <si>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</si>
  <si>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</si>
  <si>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</si>
  <si>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</si>
  <si>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</si>
  <si>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</si>
  <si>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</si>
  <si>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</si>
  <si>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</si>
  <si>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</si>
  <si>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</si>
  <si>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</si>
  <si>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</si>
  <si>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</si>
  <si>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</si>
  <si>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</si>
  <si>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</si>
  <si>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</si>
  <si>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</si>
  <si>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</si>
  <si>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</si>
  <si>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</si>
  <si>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</si>
  <si>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</si>
  <si>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</si>
  <si>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</si>
  <si>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</si>
  <si>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</si>
  <si>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</si>
  <si>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</si>
  <si>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</si>
  <si>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</si>
  <si>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</si>
  <si>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</si>
  <si>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</si>
  <si>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</si>
  <si>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</si>
  <si>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</si>
  <si>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</si>
  <si>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</si>
  <si>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</si>
  <si>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</si>
  <si>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</si>
  <si>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</si>
  <si>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</si>
  <si>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</si>
  <si>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</si>
  <si>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</si>
  <si>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</si>
  <si>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</si>
  <si>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</si>
  <si>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</si>
  <si>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</si>
  <si>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</si>
  <si>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</si>
  <si>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</si>
  <si>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</si>
  <si>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</si>
  <si>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</si>
  <si>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</si>
  <si>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</si>
  <si>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</si>
  <si>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</si>
  <si>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</si>
  <si>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</si>
  <si>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</si>
  <si>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</si>
  <si>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</si>
  <si>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</si>
  <si>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</si>
  <si>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</si>
  <si>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</si>
  <si>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</si>
  <si>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</si>
  <si>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</si>
  <si>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</si>
  <si>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</si>
  <si>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</si>
  <si>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</si>
  <si>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</si>
  <si>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</si>
  <si>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</si>
  <si>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</si>
  <si>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</si>
  <si>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</si>
  <si>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</si>
  <si>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</si>
  <si>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</si>
  <si>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</si>
  <si>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</si>
  <si>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</si>
  <si>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</si>
  <si>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</si>
  <si>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</si>
  <si>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</si>
  <si>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</si>
  <si>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</si>
  <si>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</si>
  <si>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</si>
  <si>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</si>
  <si>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</si>
  <si>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</si>
  <si>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</si>
  <si>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</si>
  <si>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</si>
  <si>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</si>
  <si>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</si>
  <si>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</si>
  <si>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</si>
  <si>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</si>
  <si>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</si>
  <si>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</si>
  <si>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</si>
  <si>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</si>
  <si>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</si>
  <si>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</si>
  <si>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</si>
  <si>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</si>
  <si>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</si>
  <si>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</si>
  <si>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</si>
  <si>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</si>
  <si>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</si>
  <si>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</si>
  <si>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</si>
  <si>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</si>
  <si>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</si>
  <si>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</si>
  <si>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</si>
  <si>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</si>
  <si>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</si>
  <si>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</si>
  <si>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</si>
  <si>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</si>
  <si>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</si>
  <si>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</si>
  <si>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</si>
  <si>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</si>
  <si>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</si>
  <si>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</si>
  <si>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</si>
  <si>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</si>
  <si>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</si>
  <si>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</si>
  <si>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</si>
  <si>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</si>
  <si>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</si>
  <si>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</si>
  <si>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</si>
  <si>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</si>
  <si>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</si>
  <si>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</si>
  <si>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</si>
  <si>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</si>
  <si>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</si>
  <si>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</si>
  <si>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</si>
  <si>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</si>
  <si>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</si>
  <si>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</si>
  <si>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</si>
  <si>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</si>
  <si>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</si>
  <si>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</si>
  <si>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</si>
  <si>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</si>
  <si>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</si>
  <si>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</si>
  <si>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</si>
  <si>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</si>
  <si>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</si>
  <si>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</si>
  <si>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</si>
  <si>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</si>
  <si>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</si>
  <si>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</si>
  <si>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</si>
  <si>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</si>
  <si>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</si>
  <si>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</si>
  <si>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</si>
  <si>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</si>
  <si>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</si>
  <si>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</si>
  <si>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</si>
  <si>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</si>
  <si>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</si>
  <si>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</si>
  <si>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</si>
  <si>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</si>
  <si>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</si>
  <si>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</si>
  <si>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</si>
  <si>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</si>
  <si>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</si>
  <si>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</si>
  <si>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</si>
  <si>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</si>
  <si>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</si>
  <si>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</si>
  <si>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</si>
  <si>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</si>
  <si>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</si>
  <si>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</si>
  <si>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</si>
  <si>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</si>
  <si>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</si>
  <si>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</si>
  <si>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</si>
  <si>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</si>
  <si>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</si>
  <si>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</si>
  <si>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</si>
  <si>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</si>
  <si>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</si>
  <si>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</si>
  <si>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</si>
  <si>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</si>
  <si>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</si>
  <si>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</si>
  <si>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</si>
  <si>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</si>
  <si>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</si>
  <si>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</si>
  <si>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</si>
  <si>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</si>
  <si>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</si>
  <si>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</si>
  <si>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</si>
  <si>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</si>
  <si>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</si>
  <si>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</si>
  <si>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</si>
  <si>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</si>
  <si>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</si>
  <si>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</si>
  <si>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</si>
  <si>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</si>
  <si>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</si>
  <si>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</si>
  <si>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</si>
  <si>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</si>
  <si>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</si>
  <si>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</si>
  <si>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</si>
  <si>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</si>
  <si>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</si>
  <si>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</si>
  <si>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</si>
  <si>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</si>
  <si>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</si>
  <si>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</si>
  <si>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</si>
  <si>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</si>
  <si>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</si>
  <si>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</si>
  <si>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</si>
  <si>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</si>
  <si>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</si>
  <si>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</si>
  <si>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</si>
  <si>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</si>
  <si>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</si>
  <si>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</si>
  <si>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</si>
  <si>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</si>
  <si>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</si>
  <si>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</si>
  <si>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</si>
  <si>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</si>
  <si>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</si>
  <si>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</si>
  <si>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</si>
  <si>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</si>
  <si>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</si>
  <si>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</si>
  <si>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</si>
  <si>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</si>
  <si>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</si>
  <si>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</si>
  <si>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</si>
  <si>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</si>
  <si>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</si>
  <si>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</si>
  <si>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</si>
  <si>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</si>
  <si>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</si>
  <si>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</si>
  <si>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</si>
  <si>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</si>
  <si>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</si>
  <si>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</si>
  <si>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</si>
  <si>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</si>
  <si>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</si>
  <si>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</si>
  <si>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</si>
  <si>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</si>
  <si>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</si>
  <si>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</si>
  <si>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</si>
  <si>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</si>
  <si>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</si>
  <si>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</si>
  <si>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</si>
  <si>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</si>
  <si>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</si>
  <si>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</si>
  <si>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</si>
  <si>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</si>
  <si>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</si>
  <si>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</si>
  <si>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</si>
  <si>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</si>
  <si>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</si>
  <si>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</si>
  <si>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</si>
  <si>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</si>
  <si>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</si>
  <si>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</si>
  <si>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</si>
  <si>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</si>
  <si>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</si>
  <si>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</si>
  <si>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</si>
  <si>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</si>
  <si>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</si>
  <si>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</si>
  <si>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</si>
  <si>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</si>
  <si>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</si>
  <si>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</si>
  <si>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</si>
  <si>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</si>
  <si>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</si>
  <si>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</si>
  <si>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</si>
  <si>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</si>
  <si>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</si>
  <si>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</si>
  <si>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</si>
  <si>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</si>
  <si>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</si>
  <si>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</si>
  <si>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</si>
  <si>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</si>
  <si>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</si>
  <si>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</si>
  <si>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</si>
  <si>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</si>
  <si>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</si>
  <si>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</si>
  <si>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</si>
  <si>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</si>
  <si>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</si>
  <si>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</si>
  <si>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</si>
  <si>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</si>
  <si>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</si>
  <si>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</si>
  <si>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</si>
  <si>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</si>
  <si>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</si>
  <si>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</si>
  <si>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</si>
  <si>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</si>
  <si>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</si>
  <si>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</si>
  <si>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</si>
  <si>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</si>
  <si>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</si>
  <si>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</si>
  <si>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</si>
  <si>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</si>
  <si>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</si>
  <si>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</si>
  <si>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</si>
  <si>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</si>
  <si>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</si>
  <si>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</si>
  <si>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</si>
  <si>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</si>
  <si>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</si>
  <si>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</si>
  <si>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</si>
  <si>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</si>
  <si>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</si>
  <si>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</si>
  <si>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</si>
  <si>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</si>
  <si>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</si>
  <si>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</si>
  <si>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</si>
  <si>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</si>
  <si>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</si>
  <si>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</si>
  <si>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</si>
  <si>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</si>
  <si>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</si>
  <si>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</si>
  <si>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</si>
  <si>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</si>
  <si>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</si>
  <si>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</si>
  <si>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</si>
  <si>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</si>
  <si>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</si>
  <si>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</si>
  <si>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</si>
  <si>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</si>
  <si>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</si>
  <si>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</si>
  <si>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</si>
  <si>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</si>
  <si>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</si>
  <si>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</si>
  <si>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</si>
  <si>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</si>
  <si>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</si>
  <si>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</si>
  <si>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</si>
  <si>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</si>
  <si>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</si>
  <si>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</si>
  <si>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</si>
  <si>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</si>
  <si>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</si>
  <si>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</si>
  <si>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</si>
  <si>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</si>
  <si>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</si>
  <si>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</si>
  <si>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</si>
  <si>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</si>
  <si>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</si>
  <si>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</si>
  <si>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</si>
  <si>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</si>
  <si>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</si>
  <si>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</si>
  <si>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</si>
  <si>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</si>
  <si>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</si>
  <si>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</si>
  <si>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</si>
  <si>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</si>
  <si>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</si>
  <si>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</si>
  <si>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</si>
  <si>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</si>
  <si>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</si>
  <si>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</si>
  <si>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</si>
  <si>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</si>
  <si>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</si>
  <si>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</si>
  <si>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</si>
  <si>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</si>
  <si>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</si>
  <si>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</si>
  <si>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</si>
  <si>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</si>
  <si>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</si>
  <si>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</si>
  <si>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</si>
  <si>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</si>
  <si>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</si>
  <si>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</si>
  <si>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</si>
  <si>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</si>
  <si>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</si>
  <si>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</si>
  <si>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</si>
  <si>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</si>
  <si>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</si>
  <si>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</si>
  <si>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</si>
  <si>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</si>
  <si>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</si>
  <si>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</si>
  <si>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</si>
  <si>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</si>
  <si>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</si>
  <si>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</si>
  <si>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</si>
  <si>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</si>
  <si>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</si>
  <si>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</si>
  <si>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</si>
  <si>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</si>
  <si>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</si>
  <si>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</si>
  <si>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</si>
  <si>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</si>
  <si>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</si>
  <si>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</si>
  <si>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</si>
  <si>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</si>
  <si>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</si>
  <si>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</si>
  <si>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</si>
  <si>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</si>
  <si>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</si>
  <si>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</si>
  <si>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</si>
  <si>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</si>
  <si>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</si>
  <si>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</si>
  <si>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</si>
  <si>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</si>
  <si>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</si>
  <si>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</si>
  <si>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</si>
  <si>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</si>
  <si>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</si>
  <si>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</si>
  <si>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</si>
  <si>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</si>
  <si>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</si>
  <si>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</si>
  <si>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</si>
  <si>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</si>
  <si>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</si>
  <si>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</si>
  <si>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</si>
  <si>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</si>
  <si>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</si>
  <si>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</si>
  <si>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</si>
  <si>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</si>
  <si>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</si>
  <si>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</si>
  <si>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</si>
  <si>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</si>
  <si>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</si>
  <si>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</si>
  <si>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</si>
  <si>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</si>
  <si>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</si>
  <si>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</si>
  <si>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</si>
  <si>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</si>
  <si>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</si>
  <si>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</si>
  <si>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</si>
  <si>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</si>
  <si>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</si>
  <si>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</si>
  <si>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</si>
  <si>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</si>
  <si>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</si>
  <si>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</si>
  <si>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</si>
  <si>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</si>
  <si>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</si>
  <si>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</si>
  <si>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</si>
  <si>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</si>
  <si>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</si>
  <si>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</si>
  <si>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</si>
  <si>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</si>
  <si>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</si>
  <si>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</si>
  <si>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</si>
  <si>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</si>
  <si>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</si>
  <si>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</si>
  <si>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</si>
  <si>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</si>
  <si>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</si>
  <si>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</si>
  <si>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</si>
  <si>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</si>
  <si>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</si>
  <si>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</si>
  <si>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</si>
  <si>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</si>
  <si>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</si>
  <si>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</si>
  <si>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</si>
  <si>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</si>
  <si>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</si>
  <si>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</si>
  <si>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</si>
  <si>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</si>
  <si>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</si>
  <si>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</si>
  <si>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</si>
  <si>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</si>
  <si>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</si>
  <si>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</si>
  <si>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</si>
  <si>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</si>
  <si>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</si>
  <si>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</si>
  <si>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</si>
  <si>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</si>
  <si>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</si>
  <si>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</si>
  <si>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</si>
  <si>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</si>
  <si>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</si>
  <si>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</si>
  <si>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</si>
  <si>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</si>
  <si>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</si>
  <si>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</si>
  <si>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</si>
  <si>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</si>
  <si>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</si>
  <si>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</si>
  <si>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</si>
  <si>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</si>
  <si>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</si>
  <si>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</si>
  <si>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</si>
  <si>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</si>
  <si>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</si>
  <si>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</si>
  <si>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</si>
  <si>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</si>
  <si>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</si>
  <si>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</si>
  <si>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</si>
  <si>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</si>
  <si>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</si>
  <si>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</si>
  <si>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</si>
  <si>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</si>
  <si>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</si>
  <si>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</si>
  <si>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</si>
  <si>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</si>
  <si>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</si>
  <si>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</si>
  <si>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</si>
  <si>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</si>
  <si>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</si>
  <si>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</si>
  <si>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</si>
  <si>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</si>
  <si>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</si>
  <si>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</si>
  <si>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</si>
  <si>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</si>
  <si>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</si>
  <si>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</si>
  <si>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</si>
  <si>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</si>
  <si>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</si>
  <si>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</si>
  <si>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</si>
  <si>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</si>
  <si>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</si>
  <si>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</si>
  <si>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</si>
  <si>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</si>
  <si>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</si>
  <si>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</si>
  <si>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</si>
  <si>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</si>
  <si>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</si>
  <si>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</si>
  <si>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</si>
  <si>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</si>
  <si>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</si>
  <si>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</si>
  <si>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</si>
  <si>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</si>
  <si>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</si>
  <si>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</si>
  <si>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</si>
  <si>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</si>
  <si>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</si>
  <si>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</si>
  <si>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</si>
  <si>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</si>
  <si>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</si>
  <si>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</si>
  <si>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</si>
  <si>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</si>
  <si>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</si>
  <si>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</si>
  <si>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</si>
  <si>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</si>
  <si>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</si>
  <si>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</si>
  <si>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</si>
  <si>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</si>
  <si>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</si>
  <si>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</si>
  <si>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</si>
  <si>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</si>
  <si>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</si>
  <si>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</si>
  <si>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</si>
  <si>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</si>
  <si>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</si>
  <si>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</si>
  <si>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</si>
  <si>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</si>
  <si>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</si>
  <si>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</si>
  <si>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</si>
  <si>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</si>
  <si>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</si>
  <si>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</si>
  <si>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</si>
  <si>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</si>
  <si>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</si>
  <si>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</si>
  <si>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</si>
  <si>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</si>
  <si>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</si>
  <si>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</si>
  <si>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</si>
  <si>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</si>
  <si>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</si>
  <si>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</si>
  <si>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</si>
  <si>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</si>
  <si>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</si>
  <si>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</si>
  <si>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</si>
  <si>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</si>
  <si>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</si>
  <si>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</si>
  <si>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</si>
  <si>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</si>
  <si>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</si>
  <si>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</si>
  <si>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</si>
  <si>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</si>
  <si>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</si>
  <si>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</si>
  <si>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</si>
  <si>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</si>
  <si>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</si>
  <si>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</si>
  <si>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</si>
  <si>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</si>
  <si>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</si>
  <si>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</si>
  <si>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</si>
  <si>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</si>
  <si>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</si>
  <si>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</si>
  <si>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</si>
  <si>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</si>
  <si>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</si>
  <si>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</si>
  <si>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</si>
  <si>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</si>
  <si>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</si>
  <si>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</si>
  <si>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</si>
  <si>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</si>
  <si>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</si>
  <si>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</si>
  <si>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</si>
  <si>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</si>
  <si>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</si>
  <si>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</si>
  <si>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</si>
  <si>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</si>
  <si>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</si>
  <si>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</si>
  <si>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</si>
  <si>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</si>
  <si>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</si>
  <si>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</si>
  <si>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</si>
  <si>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</si>
  <si>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</si>
  <si>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</si>
  <si>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</si>
  <si>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</si>
  <si>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</si>
  <si>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</si>
  <si>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</si>
  <si>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</si>
  <si>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</si>
  <si>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</si>
  <si>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</si>
  <si>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</si>
  <si>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</si>
  <si>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</si>
  <si>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</si>
  <si>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</si>
  <si>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</si>
  <si>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</si>
  <si>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</si>
  <si>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</si>
  <si>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</si>
  <si>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</si>
  <si>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</si>
  <si>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</si>
  <si>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</si>
  <si>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</si>
  <si>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</si>
  <si>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</si>
  <si>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</si>
  <si>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</si>
  <si>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</si>
  <si>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</si>
  <si>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</si>
  <si>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</si>
  <si>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</si>
  <si>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</si>
  <si>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</si>
  <si>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</si>
  <si>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</si>
  <si>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</si>
  <si>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</si>
  <si>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</si>
  <si>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</si>
  <si>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</si>
  <si>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</si>
  <si>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</si>
  <si>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</si>
  <si>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</si>
  <si>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</si>
  <si>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</si>
  <si>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</si>
  <si>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</si>
  <si>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</si>
  <si>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</si>
  <si>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</si>
  <si>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</si>
  <si>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</si>
  <si>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</si>
  <si>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</si>
  <si>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</si>
  <si>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</si>
  <si>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</si>
  <si>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</si>
  <si>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</si>
  <si>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</si>
  <si>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</si>
  <si>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</si>
  <si>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</si>
  <si>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</si>
  <si>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</si>
  <si>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</si>
  <si>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</si>
  <si>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</si>
  <si>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</si>
  <si>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</si>
  <si>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</si>
  <si>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</si>
  <si>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</si>
  <si>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</si>
  <si>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</si>
  <si>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</si>
  <si>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</si>
  <si>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</si>
  <si>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</si>
  <si>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</si>
  <si>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</si>
  <si>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</si>
  <si>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</si>
  <si>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</si>
  <si>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</si>
  <si>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</si>
  <si>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</si>
  <si>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</si>
  <si>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</si>
  <si>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</si>
  <si>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</si>
  <si>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</si>
  <si>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</si>
  <si>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</si>
  <si>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</si>
  <si>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</si>
  <si>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</si>
  <si>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</si>
  <si>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</si>
  <si>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</si>
  <si>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</si>
  <si>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</si>
  <si>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</si>
  <si>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</si>
  <si>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</si>
  <si>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</si>
  <si>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</si>
  <si>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</si>
  <si>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</si>
  <si>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</si>
  <si>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</si>
  <si>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</si>
  <si>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</si>
  <si>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</si>
  <si>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</si>
  <si>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</si>
  <si>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</si>
  <si>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</si>
  <si>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</si>
  <si>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</si>
  <si>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</si>
  <si>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</si>
  <si>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</si>
  <si>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</si>
  <si>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</si>
  <si>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</si>
  <si>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</si>
  <si>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</si>
  <si>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</si>
  <si>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</si>
  <si>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</si>
  <si>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</si>
  <si>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</si>
  <si>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</si>
  <si>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</si>
  <si>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</si>
  <si>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</si>
  <si>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</si>
  <si>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</si>
  <si>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</si>
  <si>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</si>
  <si>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</si>
  <si>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</si>
  <si>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</si>
  <si>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</si>
  <si>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</si>
  <si>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</si>
  <si>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</si>
  <si>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</si>
  <si>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</si>
  <si>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</si>
  <si>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</si>
  <si>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</si>
  <si>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</si>
  <si>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</si>
  <si>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</si>
  <si>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</si>
  <si>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</si>
  <si>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</si>
  <si>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</si>
  <si>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</si>
  <si>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</si>
  <si>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</si>
  <si>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</si>
  <si>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</si>
  <si>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</si>
  <si>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</si>
  <si>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</si>
  <si>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</si>
  <si>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</si>
  <si>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</si>
  <si>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</si>
  <si>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</si>
  <si>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</si>
  <si>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</si>
  <si>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</si>
  <si>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</si>
  <si>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</si>
  <si>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</si>
  <si>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</si>
  <si>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</si>
  <si>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</si>
  <si>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</si>
  <si>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</si>
  <si>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</si>
  <si>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</si>
  <si>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</si>
  <si>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</si>
  <si>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</si>
  <si>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</si>
  <si>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</si>
  <si>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</si>
  <si>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</si>
  <si>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</si>
  <si>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</si>
  <si>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</si>
  <si>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</si>
  <si>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</si>
  <si>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</si>
  <si>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</si>
  <si>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</si>
  <si>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</si>
  <si>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</si>
  <si>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</si>
  <si>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</si>
  <si>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</si>
  <si>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</si>
  <si>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</si>
  <si>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</si>
  <si>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</si>
  <si>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</si>
  <si>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</si>
  <si>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</si>
  <si>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</si>
  <si>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</si>
  <si>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</si>
  <si>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</si>
  <si>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</si>
  <si>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</si>
  <si>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</si>
  <si>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</si>
  <si>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</si>
  <si>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</si>
  <si>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</si>
  <si>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</si>
  <si>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</si>
  <si>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</si>
  <si>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</si>
  <si>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</si>
  <si>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</si>
  <si>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</si>
  <si>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</si>
  <si>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</si>
  <si>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</si>
  <si>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</si>
  <si>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</si>
  <si>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</si>
  <si>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</si>
  <si>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</si>
  <si>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</si>
  <si>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</si>
  <si>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</si>
  <si>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</si>
  <si>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</si>
  <si>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</si>
  <si>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</si>
  <si>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</si>
  <si>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</si>
  <si>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</si>
  <si>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</si>
  <si>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</si>
  <si>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</si>
  <si>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</si>
  <si>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</si>
  <si>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</si>
  <si>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</si>
  <si>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</si>
  <si>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</si>
  <si>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</si>
  <si>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</si>
  <si>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</si>
  <si>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</si>
  <si>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</si>
  <si>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</si>
  <si>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</si>
  <si>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</si>
  <si>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</si>
  <si>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</si>
  <si>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</si>
  <si>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</si>
  <si>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</si>
  <si>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</si>
  <si>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</si>
  <si>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</si>
  <si>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</si>
  <si>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</si>
  <si>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</si>
  <si>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</si>
  <si>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</si>
  <si>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</si>
  <si>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</si>
  <si>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</si>
  <si>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</si>
  <si>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</si>
  <si>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</si>
  <si>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</si>
  <si>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</si>
  <si>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</si>
  <si>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</si>
  <si>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</si>
  <si>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</si>
  <si>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</si>
  <si>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</si>
  <si>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</si>
  <si>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</si>
  <si>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</si>
  <si>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</si>
  <si>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</si>
  <si>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</si>
  <si>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</si>
  <si>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</si>
  <si>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</si>
  <si>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</si>
  <si>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</si>
  <si>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</si>
  <si>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</si>
  <si>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</si>
  <si>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</si>
  <si>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</si>
  <si>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</si>
  <si>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</si>
  <si>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</si>
  <si>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</si>
  <si>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</si>
  <si>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</si>
  <si>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</si>
  <si>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</si>
  <si>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</si>
  <si>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</si>
  <si>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</si>
  <si>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</si>
  <si>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</si>
  <si>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</si>
  <si>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</si>
  <si>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</si>
  <si>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</si>
  <si>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</si>
  <si>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</si>
  <si>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</si>
  <si>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</si>
  <si>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</si>
  <si>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</si>
  <si>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</si>
  <si>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</si>
  <si>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</si>
  <si>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</si>
  <si>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</si>
  <si>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</si>
  <si>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</si>
  <si>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</si>
  <si>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</si>
  <si>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</si>
  <si>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</si>
  <si>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</si>
  <si>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</si>
  <si>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</si>
  <si>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</si>
  <si>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</si>
  <si>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</si>
  <si>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</si>
  <si>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</si>
  <si>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</si>
  <si>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</si>
  <si>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</si>
  <si>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</si>
  <si>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</si>
  <si>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</si>
  <si>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</si>
  <si>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</si>
  <si>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</si>
  <si>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</si>
  <si>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</si>
  <si>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</si>
  <si>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</si>
  <si>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</si>
  <si>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</si>
  <si>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</si>
  <si>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</si>
  <si>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</si>
  <si>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</si>
  <si>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</si>
  <si>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</si>
  <si>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</si>
  <si>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</si>
  <si>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</si>
  <si>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</si>
  <si>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</si>
  <si>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</si>
  <si>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</si>
  <si>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</si>
  <si>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</si>
  <si>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</si>
  <si>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</si>
  <si>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</si>
  <si>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</si>
  <si>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</si>
  <si>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</si>
  <si>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</si>
  <si>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</si>
  <si>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</si>
  <si>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</si>
  <si>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</si>
  <si>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</si>
  <si>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</si>
  <si>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</si>
  <si>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</si>
  <si>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</si>
  <si>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</si>
  <si>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</si>
  <si>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</si>
  <si>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</si>
  <si>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</si>
  <si>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</si>
  <si>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</si>
  <si>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</si>
  <si>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</si>
  <si>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</si>
  <si>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</si>
  <si>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</si>
  <si>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</si>
  <si>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</si>
  <si>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</si>
  <si>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</si>
  <si>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</si>
  <si>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</si>
  <si>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</si>
  <si>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</si>
  <si>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</si>
  <si>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</si>
  <si>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</si>
  <si>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</si>
  <si>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</si>
  <si>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</si>
  <si>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</si>
  <si>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</si>
  <si>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</si>
  <si>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</si>
  <si>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</si>
  <si>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</si>
  <si>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</si>
  <si>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</si>
  <si>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</si>
  <si>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</si>
  <si>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</si>
  <si>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</si>
  <si>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</si>
  <si>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</si>
  <si>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</si>
  <si>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</si>
  <si>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</si>
  <si>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</si>
  <si>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</si>
  <si>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</si>
  <si>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</si>
  <si>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</si>
  <si>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</si>
  <si>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</si>
  <si>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</si>
  <si>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</si>
  <si>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</si>
  <si>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</si>
  <si>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</si>
  <si>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</si>
  <si>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</si>
  <si>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</si>
  <si>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</si>
  <si>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</si>
  <si>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</si>
  <si>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</si>
  <si>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</si>
  <si>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</si>
  <si>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</si>
  <si>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</si>
  <si>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</si>
  <si>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</si>
  <si>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</si>
  <si>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</si>
  <si>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</si>
  <si>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</si>
  <si>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</si>
  <si>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</si>
  <si>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</si>
  <si>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</si>
  <si>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</si>
  <si>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</si>
  <si>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</si>
  <si>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</si>
  <si>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</si>
  <si>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</si>
  <si>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</si>
  <si>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</si>
  <si>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</si>
  <si>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</si>
  <si>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</si>
  <si>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</si>
  <si>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</si>
  <si>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</si>
  <si>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</si>
  <si>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</si>
  <si>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</si>
  <si>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</si>
  <si>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</si>
  <si>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</si>
  <si>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</si>
  <si>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</si>
  <si>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</si>
  <si>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</si>
  <si>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</si>
  <si>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</si>
  <si>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</si>
  <si>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</si>
  <si>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</si>
  <si>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</si>
  <si>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</si>
  <si>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</si>
  <si>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</si>
  <si>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</si>
  <si>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</si>
  <si>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</si>
  <si>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</si>
  <si>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</si>
  <si>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</si>
  <si>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</si>
  <si>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</si>
  <si>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</si>
  <si>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</si>
  <si>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</si>
  <si>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</si>
  <si>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</si>
  <si>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</si>
  <si>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</si>
  <si>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</si>
  <si>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</si>
  <si>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</si>
  <si>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</si>
  <si>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</si>
  <si>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</si>
  <si>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</si>
  <si>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</si>
  <si>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</si>
  <si>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</si>
  <si>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</si>
  <si>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</si>
  <si>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</si>
  <si>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</si>
  <si>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</si>
  <si>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</si>
  <si>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</si>
  <si>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</si>
  <si>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</si>
  <si>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</si>
  <si>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</si>
  <si>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</si>
  <si>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</si>
  <si>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</si>
  <si>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</si>
  <si>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</si>
  <si>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</si>
  <si>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</si>
  <si>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</si>
  <si>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</si>
  <si>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</si>
  <si>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</si>
  <si>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</si>
  <si>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</si>
  <si>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</si>
  <si>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</si>
  <si>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</si>
  <si>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</si>
  <si>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</si>
  <si>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</si>
  <si>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</si>
  <si>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</si>
  <si>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</si>
  <si>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</si>
  <si>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</si>
  <si>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</si>
  <si>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</si>
  <si>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</si>
  <si>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</si>
  <si>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</si>
  <si>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</si>
  <si>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</si>
  <si>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</si>
  <si>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</si>
  <si>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</si>
  <si>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</si>
  <si>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</si>
  <si>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</si>
  <si>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</si>
  <si>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</si>
  <si>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</si>
  <si>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</si>
  <si>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</si>
  <si>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</si>
  <si>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</si>
  <si>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</si>
  <si>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</si>
  <si>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</si>
  <si>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</si>
  <si>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</si>
  <si>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</si>
  <si>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</si>
  <si>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</si>
  <si>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</si>
  <si>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</si>
  <si>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</si>
  <si>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</si>
  <si>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</si>
  <si>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</si>
  <si>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</si>
  <si>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</si>
  <si>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</si>
  <si>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</si>
  <si>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</si>
  <si>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</si>
  <si>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</si>
  <si>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</si>
  <si>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</si>
  <si>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</si>
  <si>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</si>
  <si>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</si>
  <si>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</si>
  <si>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</si>
  <si>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</si>
  <si>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</si>
  <si>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</si>
  <si>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</si>
  <si>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</si>
  <si>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</si>
  <si>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</si>
  <si>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</si>
  <si>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</si>
  <si>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</si>
  <si>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</si>
  <si>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</si>
  <si>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</si>
  <si>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</si>
  <si>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</si>
  <si>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</si>
  <si>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</si>
  <si>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</si>
  <si>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</si>
  <si>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</si>
  <si>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</si>
  <si>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</si>
  <si>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</si>
  <si>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</si>
  <si>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</si>
  <si>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</si>
  <si>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</si>
  <si>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</si>
  <si>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</si>
  <si>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</si>
  <si>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</si>
  <si>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</si>
  <si>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</si>
  <si>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</si>
  <si>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</si>
  <si>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</si>
  <si>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</si>
  <si>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</si>
  <si>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</si>
  <si>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</si>
  <si>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</si>
  <si>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</si>
  <si>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</si>
  <si>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</si>
  <si>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</si>
  <si>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</si>
  <si>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</si>
  <si>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</si>
  <si>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</si>
  <si>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</si>
  <si>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</si>
  <si>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</si>
  <si>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</si>
  <si>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</si>
  <si>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</si>
  <si>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</si>
  <si>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</si>
  <si>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</si>
  <si>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</si>
  <si>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</si>
  <si>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</si>
  <si>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</si>
  <si>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</si>
  <si>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</si>
  <si>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</si>
  <si>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</si>
  <si>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</si>
  <si>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</si>
  <si>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</si>
  <si>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</si>
  <si>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</si>
  <si>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</si>
  <si>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</si>
  <si>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</si>
  <si>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</si>
  <si>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</si>
  <si>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</si>
  <si>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</si>
  <si>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</si>
  <si>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</si>
  <si>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</si>
  <si>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</si>
  <si>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</si>
  <si>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</si>
  <si>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</si>
  <si>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</si>
  <si>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</si>
  <si>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</si>
  <si>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</si>
  <si>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</si>
  <si>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</si>
  <si>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</si>
  <si>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</si>
  <si>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</si>
  <si>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</si>
  <si>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</si>
  <si>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</si>
  <si>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</si>
  <si>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</si>
  <si>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</si>
  <si>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</si>
  <si>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</si>
  <si>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</si>
  <si>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</si>
  <si>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</si>
  <si>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</si>
  <si>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</si>
  <si>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</si>
  <si>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</si>
  <si>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</si>
  <si>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</si>
  <si>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</si>
  <si>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</si>
  <si>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</si>
  <si>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</si>
  <si>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</si>
  <si>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</si>
  <si>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</si>
  <si>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</si>
  <si>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</si>
  <si>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</si>
  <si>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</si>
  <si>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</si>
  <si>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</si>
  <si>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</si>
  <si>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</si>
  <si>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</si>
  <si>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</si>
  <si>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</si>
  <si>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</si>
  <si>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</si>
  <si>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</si>
  <si>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</si>
  <si>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</si>
  <si>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</si>
  <si>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</si>
  <si>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</si>
  <si>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</si>
  <si>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</si>
  <si>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</si>
  <si>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</si>
  <si>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</si>
  <si>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</si>
  <si>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</si>
  <si>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</si>
  <si>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</si>
  <si>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</si>
  <si>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</si>
  <si>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</si>
  <si>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</si>
  <si>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</si>
  <si>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</si>
  <si>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</si>
  <si>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</si>
  <si>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</si>
  <si>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</si>
  <si>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</si>
  <si>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</si>
  <si>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</si>
  <si>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</si>
  <si>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</si>
  <si>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</si>
  <si>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</si>
  <si>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</si>
  <si>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</si>
  <si>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</si>
  <si>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</si>
  <si>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</si>
  <si>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</si>
  <si>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</si>
  <si>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</si>
  <si>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</si>
  <si>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</si>
  <si>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</si>
  <si>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</si>
  <si>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</si>
  <si>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</si>
  <si>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</si>
  <si>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</si>
  <si>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</si>
  <si>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</si>
  <si>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</si>
  <si>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</si>
  <si>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</si>
  <si>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</si>
  <si>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</si>
  <si>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</si>
  <si>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</si>
  <si>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</si>
  <si>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</si>
  <si>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</si>
  <si>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</si>
  <si>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</si>
  <si>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</si>
  <si>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</si>
  <si>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</si>
  <si>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</si>
  <si>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</si>
  <si>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</si>
  <si>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</si>
  <si>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</si>
  <si>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</si>
  <si>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</si>
  <si>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</si>
  <si>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</si>
  <si>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</si>
  <si>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</si>
  <si>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</si>
  <si>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</si>
  <si>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</si>
  <si>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</si>
  <si>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</si>
  <si>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</si>
  <si>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</si>
  <si>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</si>
  <si>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</si>
  <si>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</si>
  <si>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</si>
  <si>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</si>
  <si>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</si>
  <si>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</si>
  <si>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</si>
  <si>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</si>
  <si>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</si>
  <si>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</si>
  <si>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</si>
  <si>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</si>
  <si>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</si>
  <si>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</si>
  <si>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</si>
  <si>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</si>
  <si>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</si>
  <si>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</si>
  <si>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</si>
  <si>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</si>
  <si>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</si>
  <si>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</si>
  <si>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</si>
  <si>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</si>
  <si>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</si>
  <si>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</si>
  <si>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</si>
  <si>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</si>
  <si>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</si>
  <si>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</si>
  <si>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</si>
  <si>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</si>
  <si>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</si>
  <si>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</si>
  <si>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</si>
  <si>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</si>
  <si>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</si>
  <si>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</si>
  <si>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</si>
  <si>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</si>
  <si>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</si>
  <si>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</si>
  <si>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</si>
  <si>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</si>
  <si>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</si>
  <si>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</si>
  <si>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</si>
  <si>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</si>
  <si>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</si>
  <si>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</si>
  <si>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</si>
  <si>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</si>
  <si>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</si>
  <si>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</si>
  <si>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</si>
  <si>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</si>
  <si>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</si>
  <si>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</si>
  <si>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</si>
  <si>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</si>
  <si>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</si>
  <si>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</si>
  <si>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</si>
  <si>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</si>
  <si>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</si>
  <si>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</si>
  <si>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</si>
  <si>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</si>
  <si>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</si>
  <si>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</si>
  <si>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</si>
  <si>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</si>
  <si>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</si>
  <si>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</si>
  <si>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</si>
  <si>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</si>
  <si>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</si>
  <si>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</si>
  <si>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</si>
  <si>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</si>
  <si>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</si>
  <si>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</si>
  <si>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</si>
  <si>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</si>
  <si>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</si>
  <si>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</si>
  <si>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</si>
  <si>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</si>
  <si>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</si>
  <si>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</si>
  <si>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</si>
  <si>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</si>
  <si>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</si>
  <si>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</si>
  <si>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</si>
  <si>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</si>
  <si>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</si>
  <si>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</si>
  <si>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</si>
  <si>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</si>
  <si>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</si>
  <si>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</si>
  <si>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</si>
  <si>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</si>
  <si>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</si>
  <si>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</si>
  <si>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</si>
  <si>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</si>
  <si>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</si>
  <si>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</si>
  <si>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</si>
  <si>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</si>
  <si>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</si>
  <si>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</si>
  <si>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</si>
  <si>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</si>
  <si>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</si>
  <si>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</si>
  <si>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</si>
  <si>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</si>
  <si>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</si>
  <si>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</si>
  <si>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</si>
  <si>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</si>
  <si>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</si>
  <si>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</si>
  <si>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</si>
  <si>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</si>
  <si>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</si>
  <si>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</si>
  <si>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</si>
  <si>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</si>
  <si>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</si>
  <si>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</si>
  <si>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</si>
  <si>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</si>
  <si>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</si>
  <si>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</si>
  <si>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</si>
  <si>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</si>
  <si>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</si>
  <si>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</si>
  <si>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</si>
  <si>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</si>
  <si>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</si>
  <si>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</si>
  <si>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</si>
  <si>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</si>
  <si>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</si>
  <si>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</si>
  <si>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</si>
  <si>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</si>
  <si>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</si>
  <si>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</si>
  <si>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</si>
  <si>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</si>
  <si>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</si>
  <si>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</si>
  <si>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</si>
  <si>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</si>
  <si>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</si>
  <si>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</si>
  <si>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</si>
  <si>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</si>
  <si>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</si>
  <si>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</si>
  <si>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</si>
  <si>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</si>
  <si>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</si>
  <si>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</si>
  <si>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</si>
  <si>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</si>
  <si>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</si>
  <si>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</si>
  <si>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</si>
  <si>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</si>
  <si>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</si>
  <si>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</si>
  <si>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</si>
  <si>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</si>
  <si>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</si>
  <si>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</si>
  <si>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</si>
  <si>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</si>
  <si>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</si>
  <si>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</si>
  <si>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</si>
  <si>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</si>
  <si>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</si>
  <si>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</si>
  <si>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</si>
  <si>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</si>
  <si>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</si>
  <si>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</si>
  <si>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</si>
  <si>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</si>
  <si>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</si>
  <si>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</si>
  <si>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</si>
  <si>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</si>
  <si>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</si>
  <si>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</si>
  <si>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</si>
  <si>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</si>
  <si>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</si>
  <si>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</si>
  <si>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</si>
  <si>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</si>
  <si>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</si>
  <si>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</si>
  <si>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</si>
  <si>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</si>
  <si>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</si>
  <si>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</si>
  <si>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</si>
  <si>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</si>
  <si>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</si>
  <si>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</si>
  <si>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</si>
  <si>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</si>
  <si>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</si>
  <si>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</si>
  <si>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</si>
  <si>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</si>
  <si>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</si>
  <si>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</si>
  <si>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</si>
  <si>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</si>
  <si>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</si>
  <si>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</si>
  <si>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</si>
  <si>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</si>
  <si>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</si>
  <si>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</si>
  <si>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</si>
  <si>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</si>
  <si>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</si>
  <si>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</si>
  <si>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</si>
  <si>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</si>
  <si>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</si>
  <si>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</si>
  <si>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</si>
  <si>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</si>
  <si>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</si>
  <si>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</si>
  <si>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</si>
  <si>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</si>
  <si>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</si>
  <si>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</si>
  <si>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</si>
  <si>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</si>
  <si>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</si>
  <si>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</si>
  <si>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</si>
  <si>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</si>
  <si>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</si>
  <si>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</si>
  <si>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</si>
  <si>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</si>
  <si>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</si>
  <si>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</si>
  <si>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</si>
  <si>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</si>
  <si>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</si>
  <si>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</si>
  <si>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</si>
  <si>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</si>
  <si>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</si>
  <si>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</si>
  <si>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</si>
  <si>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</si>
  <si>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</si>
  <si>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</si>
  <si>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</si>
  <si>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</si>
  <si>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</si>
  <si>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</si>
  <si>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</si>
  <si>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</si>
  <si>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</si>
  <si>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</si>
  <si>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</si>
  <si>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</si>
  <si>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</si>
  <si>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</si>
  <si>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</si>
  <si>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</si>
  <si>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</si>
  <si>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</si>
  <si>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</si>
  <si>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</si>
  <si>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</si>
  <si>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</si>
  <si>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</si>
  <si>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</si>
  <si>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</si>
  <si>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</si>
  <si>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</si>
  <si>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</si>
  <si>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</si>
  <si>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</si>
  <si>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</si>
  <si>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</si>
  <si>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</si>
  <si>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</si>
  <si>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</si>
  <si>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</si>
  <si>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</si>
  <si>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</si>
  <si>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</si>
  <si>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</si>
  <si>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</si>
  <si>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</si>
  <si>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</si>
  <si>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</si>
  <si>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</si>
  <si>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</si>
  <si>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</si>
  <si>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</si>
  <si>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</si>
  <si>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</si>
  <si>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</si>
  <si>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</si>
  <si>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</si>
  <si>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</si>
  <si>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</si>
  <si>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</si>
  <si>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</si>
  <si>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</si>
  <si>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</si>
  <si>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</si>
  <si>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</si>
  <si>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</si>
  <si>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</si>
  <si>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</si>
  <si>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</si>
  <si>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</si>
  <si>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</si>
  <si>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</si>
  <si>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</si>
  <si>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</si>
  <si>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</si>
  <si>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</si>
  <si>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</si>
  <si>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</si>
  <si>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</si>
  <si>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</si>
  <si>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</si>
  <si>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</si>
  <si>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</si>
  <si>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</si>
  <si>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</si>
  <si>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</si>
  <si>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</si>
  <si>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</si>
  <si>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</si>
  <si>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</si>
  <si>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</si>
  <si>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</si>
  <si>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</si>
  <si>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</si>
  <si>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</si>
  <si>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</si>
  <si>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</si>
  <si>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</si>
  <si>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</si>
  <si>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</si>
  <si>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</si>
  <si>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</si>
  <si>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</si>
  <si>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</si>
  <si>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</si>
  <si>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</si>
  <si>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</si>
  <si>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</si>
  <si>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</si>
  <si>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</si>
  <si>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</si>
  <si>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</si>
  <si>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</si>
  <si>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</si>
  <si>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</si>
  <si>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</si>
  <si>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</si>
  <si>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</si>
  <si>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</si>
  <si>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</si>
  <si>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</si>
  <si>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</si>
  <si>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</si>
  <si>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</si>
  <si>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</si>
  <si>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</si>
  <si>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</si>
  <si>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</si>
  <si>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</si>
  <si>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</si>
  <si>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</si>
  <si>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</si>
  <si>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</si>
  <si>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</si>
  <si>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</si>
  <si>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</si>
  <si>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</si>
  <si>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</si>
  <si>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</si>
  <si>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</si>
  <si>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</si>
  <si>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</si>
  <si>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</si>
  <si>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</si>
  <si>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</si>
  <si>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</si>
  <si>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</si>
  <si>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</si>
  <si>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</si>
  <si>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</si>
  <si>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</si>
  <si>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</si>
  <si>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</si>
  <si>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</si>
  <si>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</si>
  <si>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</si>
  <si>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</si>
  <si>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</si>
  <si>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</si>
  <si>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</si>
  <si>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</si>
  <si>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</si>
  <si>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</si>
  <si>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</si>
  <si>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</si>
  <si>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</si>
  <si>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</si>
  <si>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</si>
  <si>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</si>
  <si>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</si>
  <si>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</si>
  <si>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</si>
  <si>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</si>
  <si>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</si>
  <si>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</si>
  <si>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</si>
  <si>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</si>
  <si>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</si>
  <si>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</si>
  <si>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</si>
  <si>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</si>
  <si>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</si>
  <si>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</si>
  <si>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</si>
  <si>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</si>
  <si>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</si>
  <si>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</si>
  <si>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</si>
  <si>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</si>
  <si>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</si>
  <si>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</si>
  <si>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</si>
  <si>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</si>
  <si>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</si>
  <si>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</si>
  <si>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</si>
  <si>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</si>
  <si>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</si>
  <si>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</si>
  <si>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</si>
  <si>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</si>
  <si>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</si>
  <si>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</si>
  <si>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</si>
  <si>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</si>
  <si>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</si>
  <si>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</si>
  <si>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</si>
  <si>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</si>
  <si>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</si>
  <si>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</si>
  <si>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</si>
  <si>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</si>
  <si>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</si>
  <si>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</si>
  <si>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</si>
  <si>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</si>
  <si>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</si>
  <si>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</si>
  <si>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</si>
  <si>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</si>
  <si>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</si>
  <si>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</si>
  <si>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</si>
  <si>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</si>
  <si>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</si>
  <si>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</si>
  <si>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</si>
  <si>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</si>
  <si>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</si>
  <si>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</si>
  <si>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</si>
  <si>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</si>
  <si>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</si>
  <si>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</si>
  <si>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</si>
  <si>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</si>
  <si>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</si>
  <si>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</si>
  <si>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</si>
  <si>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</si>
  <si>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</si>
  <si>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</si>
  <si>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</si>
  <si>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</si>
  <si>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</si>
  <si>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</si>
  <si>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</si>
  <si>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</si>
  <si>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</si>
  <si>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</si>
  <si>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</si>
  <si>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</si>
  <si>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</si>
  <si>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</si>
  <si>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</si>
  <si>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</si>
  <si>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</si>
  <si>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</si>
  <si>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</si>
  <si>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</si>
  <si>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</si>
  <si>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</si>
  <si>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</si>
  <si>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</si>
  <si>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</si>
  <si>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</si>
  <si>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</si>
  <si>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</si>
  <si>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</si>
  <si>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</si>
  <si>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</si>
  <si>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</si>
  <si>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</si>
  <si>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</si>
  <si>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</si>
  <si>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</si>
  <si>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</si>
  <si>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</si>
  <si>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</si>
  <si>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</si>
  <si>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</si>
  <si>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</si>
  <si>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</si>
  <si>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</si>
  <si>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</si>
  <si>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</si>
  <si>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</si>
  <si>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</si>
  <si>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</si>
  <si>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</si>
  <si>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</si>
  <si>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</si>
  <si>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</si>
  <si>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</si>
  <si>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</si>
  <si>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</si>
  <si>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</si>
  <si>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</si>
  <si>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</si>
  <si>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</si>
  <si>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</si>
  <si>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</si>
  <si>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</si>
  <si>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</si>
  <si>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</si>
  <si>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</si>
  <si>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</si>
  <si>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</si>
  <si>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</si>
  <si>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</si>
  <si>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</si>
  <si>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</si>
  <si>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</si>
  <si>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</si>
  <si>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</si>
  <si>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</si>
  <si>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</si>
  <si>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</si>
  <si>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</si>
  <si>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</si>
  <si>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</si>
  <si>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</si>
  <si>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</si>
  <si>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</si>
  <si>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</si>
  <si>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</si>
  <si>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</si>
  <si>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</si>
  <si>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</si>
  <si>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</si>
  <si>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</si>
  <si>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</si>
  <si>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</si>
  <si>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</si>
  <si>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</si>
  <si>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</si>
  <si>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</si>
  <si>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</si>
  <si>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</si>
  <si>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</si>
  <si>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</si>
  <si>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</si>
  <si>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</si>
  <si>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</si>
  <si>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</si>
  <si>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</si>
  <si>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</si>
  <si>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</si>
  <si>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</si>
  <si>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</si>
  <si>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</si>
  <si>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</si>
  <si>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</si>
  <si>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</si>
  <si>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</si>
  <si>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</si>
  <si>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</si>
  <si>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</si>
  <si>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</si>
  <si>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</si>
  <si>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</si>
  <si>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</si>
  <si>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</si>
  <si>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</si>
  <si>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</si>
  <si>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</si>
  <si>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</si>
  <si>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</si>
  <si>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</si>
  <si>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</si>
  <si>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</si>
  <si>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</si>
  <si>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</si>
  <si>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</si>
  <si>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</si>
  <si>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</si>
  <si>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</si>
  <si>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</si>
  <si>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</si>
  <si>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</si>
  <si>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</si>
  <si>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</si>
  <si>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</si>
  <si>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</si>
  <si>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</si>
  <si>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</si>
  <si>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</si>
  <si>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</si>
  <si>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</si>
  <si>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</si>
  <si>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</si>
  <si>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</si>
  <si>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</si>
  <si>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</si>
  <si>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</si>
  <si>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</si>
  <si>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</si>
  <si>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</si>
  <si>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</si>
  <si>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</si>
  <si>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</si>
  <si>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</si>
  <si>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</si>
  <si>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</si>
  <si>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</si>
  <si>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</si>
  <si>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</si>
  <si>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</si>
  <si>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</si>
  <si>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</si>
  <si>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</si>
  <si>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</si>
  <si>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</si>
  <si>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</si>
  <si>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</si>
  <si>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</si>
  <si>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</si>
  <si>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</si>
  <si>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</si>
  <si>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</si>
  <si>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</si>
  <si>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</si>
  <si>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</si>
  <si>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</si>
  <si>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</si>
  <si>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</si>
  <si>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</si>
  <si>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</si>
  <si>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</si>
  <si>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</si>
  <si>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</si>
  <si>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</si>
  <si>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</si>
  <si>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</si>
  <si>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</si>
  <si>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</si>
  <si>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</si>
  <si>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</si>
  <si>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</si>
  <si>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</si>
  <si>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</si>
  <si>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</si>
  <si>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</si>
  <si>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</si>
  <si>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</si>
  <si>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</si>
  <si>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</si>
  <si>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</si>
  <si>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</si>
  <si>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</si>
  <si>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</si>
  <si>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</si>
  <si>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</si>
  <si>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</si>
  <si>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</si>
  <si>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</si>
  <si>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</si>
  <si>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</si>
  <si>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</si>
  <si>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</si>
  <si>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</si>
  <si>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</si>
  <si>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</si>
  <si>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</si>
  <si>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</si>
  <si>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</si>
  <si>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</si>
  <si>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</si>
  <si>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</si>
  <si>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</si>
  <si>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</si>
  <si>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</si>
  <si>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</si>
  <si>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</si>
  <si>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</si>
  <si>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</si>
  <si>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</si>
  <si>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</si>
  <si>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</si>
  <si>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</si>
  <si>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</si>
  <si>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</si>
  <si>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</si>
  <si>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</si>
  <si>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</si>
  <si>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</si>
  <si>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</si>
  <si>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</si>
  <si>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</si>
  <si>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</si>
  <si>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</si>
  <si>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</si>
  <si>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</si>
  <si>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</si>
  <si>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</si>
  <si>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</si>
  <si>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</si>
  <si>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</si>
  <si>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</si>
  <si>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</si>
  <si>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</si>
  <si>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</si>
  <si>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</si>
  <si>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</si>
  <si>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</si>
  <si>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</si>
  <si>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</si>
  <si>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</si>
  <si>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</si>
  <si>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</si>
  <si>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</si>
  <si>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</si>
  <si>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</si>
  <si>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</si>
  <si>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</si>
  <si>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</si>
  <si>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</si>
  <si>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</si>
  <si>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</si>
  <si>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</si>
  <si>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</si>
  <si>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</si>
  <si>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</si>
  <si>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</si>
  <si>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</si>
  <si>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</si>
  <si>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</si>
  <si>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</si>
  <si>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</si>
  <si>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</si>
  <si>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</si>
  <si>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</si>
  <si>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</si>
  <si>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</si>
  <si>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</si>
  <si>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</si>
  <si>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</si>
  <si>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</si>
  <si>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</si>
  <si>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</si>
  <si>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</si>
  <si>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</si>
  <si>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</si>
  <si>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</si>
  <si>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</si>
  <si>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</si>
  <si>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</si>
  <si>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</si>
  <si>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</si>
  <si>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</si>
  <si>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</si>
  <si>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</si>
  <si>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</si>
  <si>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</si>
  <si>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</si>
  <si>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</si>
  <si>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</si>
  <si>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</si>
  <si>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</si>
  <si>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</si>
  <si>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</si>
  <si>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</si>
  <si>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</si>
  <si>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</si>
  <si>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</si>
  <si>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</si>
  <si>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</si>
  <si>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</si>
  <si>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</si>
  <si>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</si>
  <si>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</si>
  <si>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</si>
  <si>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</si>
  <si>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</si>
  <si>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</si>
  <si>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</si>
  <si>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</si>
  <si>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</si>
  <si>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</si>
  <si>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</si>
  <si>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</si>
  <si>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</si>
  <si>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</si>
  <si>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</si>
  <si>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</si>
  <si>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</si>
  <si>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</si>
  <si>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</si>
  <si>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</si>
  <si>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</si>
  <si>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</si>
  <si>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</si>
  <si>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</si>
  <si>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</si>
  <si>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</si>
  <si>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</si>
  <si>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</si>
  <si>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</si>
  <si>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</si>
  <si>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</si>
  <si>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</si>
  <si>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</si>
  <si>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</si>
  <si>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</si>
  <si>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</si>
  <si>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</si>
  <si>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</si>
  <si>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</si>
  <si>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</si>
  <si>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</si>
  <si>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</si>
  <si>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</si>
  <si>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</si>
  <si>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</si>
  <si>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</si>
  <si>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</si>
  <si>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</si>
  <si>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</si>
  <si>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</si>
  <si>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</si>
  <si>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</si>
  <si>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</si>
  <si>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</si>
  <si>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</si>
  <si>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</si>
  <si>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</si>
  <si>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</si>
  <si>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</si>
  <si>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</si>
  <si>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</si>
  <si>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</si>
  <si>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</si>
  <si>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</si>
  <si>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</si>
  <si>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</si>
  <si>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</si>
  <si>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</si>
  <si>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</si>
  <si>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</si>
  <si>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</si>
  <si>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</si>
  <si>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</si>
  <si>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</si>
  <si>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</si>
  <si>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</si>
  <si>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</si>
  <si>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</si>
  <si>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</si>
  <si>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</si>
  <si>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</si>
  <si>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</si>
  <si>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</si>
  <si>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</si>
  <si>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</si>
  <si>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</si>
  <si>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</si>
  <si>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</si>
  <si>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</si>
  <si>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</si>
  <si>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</si>
  <si>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</si>
  <si>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</si>
  <si>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</si>
  <si>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</si>
  <si>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</si>
  <si>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</si>
  <si>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</si>
  <si>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</si>
  <si>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</si>
  <si>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</si>
  <si>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</si>
  <si>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</si>
  <si>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</si>
  <si>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</si>
  <si>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</si>
  <si>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</si>
  <si>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</si>
  <si>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</si>
  <si>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</si>
  <si>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</si>
  <si>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</si>
  <si>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</si>
  <si>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</si>
  <si>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</si>
  <si>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</si>
  <si>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</si>
  <si>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</si>
  <si>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</si>
  <si>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</si>
  <si>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</si>
  <si>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</si>
  <si>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</si>
  <si>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</si>
  <si>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</si>
  <si>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</si>
  <si>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</si>
  <si>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</si>
  <si>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</si>
  <si>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</si>
  <si>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</si>
  <si>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</si>
  <si>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</si>
  <si>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</si>
  <si>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</si>
  <si>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</si>
  <si>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</si>
  <si>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</si>
  <si>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</si>
  <si>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</si>
  <si>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</si>
  <si>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</si>
  <si>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</si>
  <si>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</si>
  <si>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</si>
  <si>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</si>
  <si>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</si>
  <si>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</si>
  <si>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</si>
  <si>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</si>
  <si>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</si>
  <si>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</si>
  <si>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</si>
  <si>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</si>
  <si>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</si>
  <si>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</si>
  <si>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</si>
  <si>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</si>
  <si>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</si>
  <si>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</si>
  <si>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</si>
  <si>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</si>
  <si>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</si>
  <si>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</si>
  <si>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</si>
  <si>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</si>
  <si>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</si>
  <si>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</si>
  <si>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</si>
  <si>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</si>
  <si>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</si>
  <si>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</si>
  <si>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</si>
  <si>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</si>
  <si>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</si>
  <si>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</si>
  <si>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</si>
  <si>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</si>
  <si>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</si>
  <si>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</si>
  <si>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</si>
  <si>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</si>
  <si>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</si>
  <si>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</si>
  <si>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</si>
  <si>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</si>
  <si>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</si>
  <si>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</si>
  <si>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</si>
  <si>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</si>
  <si>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</si>
  <si>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</si>
  <si>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</si>
  <si>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</si>
  <si>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</si>
  <si>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</si>
  <si>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</si>
  <si>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</si>
  <si>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</si>
  <si>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</si>
  <si>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</si>
  <si>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</si>
  <si>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</si>
  <si>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</si>
  <si>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</si>
  <si>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</si>
  <si>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</si>
  <si>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</si>
  <si>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</si>
  <si>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</si>
  <si>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</si>
  <si>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</si>
  <si>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</si>
  <si>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</si>
  <si>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</si>
  <si>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</si>
  <si>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</si>
  <si>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</si>
  <si>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</si>
  <si>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</si>
  <si>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</si>
  <si>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</si>
  <si>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</si>
  <si>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</si>
  <si>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</si>
  <si>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</si>
  <si>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</si>
  <si>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</si>
  <si>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</si>
  <si>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</si>
  <si>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</si>
  <si>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</si>
  <si>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</si>
  <si>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</si>
  <si>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</si>
  <si>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</si>
  <si>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</si>
  <si>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</si>
  <si>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</si>
  <si>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</si>
  <si>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</si>
  <si>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</si>
  <si>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</si>
  <si>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</si>
  <si>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</si>
  <si>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</si>
  <si>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</si>
  <si>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</si>
  <si>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</si>
  <si>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</si>
  <si>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</si>
  <si>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</si>
  <si>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</si>
  <si>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</si>
  <si>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</si>
  <si>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</si>
  <si>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</si>
  <si>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</si>
  <si>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</si>
  <si>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</si>
  <si>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</si>
  <si>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</si>
  <si>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</si>
  <si>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</si>
  <si>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</si>
  <si>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</si>
  <si>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</si>
  <si>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</si>
  <si>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</si>
  <si>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</si>
  <si>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</si>
  <si>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</si>
  <si>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</si>
  <si>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</si>
  <si>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</si>
  <si>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</si>
  <si>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</si>
  <si>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</si>
  <si>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</si>
  <si>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</si>
  <si>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</si>
  <si>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</si>
  <si>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</si>
  <si>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</si>
  <si>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</si>
  <si>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</si>
  <si>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</si>
  <si>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</si>
  <si>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</si>
  <si>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</si>
  <si>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</si>
  <si>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</si>
  <si>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</si>
  <si>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</si>
  <si>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</si>
  <si>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</si>
  <si>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</si>
  <si>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</si>
  <si>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</si>
  <si>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</si>
  <si>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</si>
  <si>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</si>
  <si>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</si>
  <si>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</si>
  <si>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</si>
  <si>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</si>
  <si>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</si>
  <si>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</si>
  <si>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</si>
  <si>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</si>
  <si>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</si>
  <si>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</si>
  <si>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</si>
  <si>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</si>
  <si>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</si>
  <si>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</si>
  <si>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</si>
  <si>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</si>
  <si>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</si>
  <si>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</si>
  <si>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</si>
  <si>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</si>
  <si>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</si>
  <si>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</si>
  <si>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</si>
  <si>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</si>
  <si>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</si>
  <si>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</si>
  <si>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</si>
  <si>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</si>
  <si>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</si>
  <si>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</si>
  <si>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</si>
  <si>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</si>
  <si>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</si>
  <si>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</si>
  <si>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</si>
  <si>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</si>
  <si>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</si>
  <si>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</si>
  <si>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</si>
  <si>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</si>
  <si>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</si>
  <si>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</si>
  <si>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</si>
  <si>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</si>
  <si>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</si>
  <si>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</si>
  <si>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</si>
  <si>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</si>
  <si>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</si>
  <si>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</si>
  <si>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</si>
  <si>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</si>
  <si>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</si>
  <si>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</si>
  <si>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</si>
  <si>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</si>
  <si>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</si>
  <si>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</si>
  <si>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</si>
  <si>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</si>
  <si>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</si>
  <si>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</si>
  <si>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</si>
  <si>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</si>
  <si>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</si>
  <si>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</si>
  <si>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</si>
  <si>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</si>
  <si>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</si>
  <si>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</si>
  <si>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</si>
  <si>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</si>
  <si>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</si>
  <si>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</si>
  <si>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</si>
  <si>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</si>
  <si>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</si>
  <si>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</si>
  <si>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</si>
  <si>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</si>
  <si>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</si>
  <si>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</si>
  <si>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</si>
  <si>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</si>
  <si>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</si>
  <si>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</si>
  <si>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</si>
  <si>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</si>
  <si>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</si>
  <si>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</si>
  <si>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</si>
  <si>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</si>
  <si>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</si>
  <si>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</si>
  <si>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</si>
  <si>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</si>
  <si>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</si>
  <si>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</si>
  <si>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</si>
  <si>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</si>
  <si>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</si>
  <si>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</si>
  <si>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</si>
  <si>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</si>
  <si>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</si>
  <si>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</si>
  <si>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</si>
  <si>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</si>
  <si>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</si>
  <si>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</si>
  <si>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</si>
  <si>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</si>
  <si>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</si>
  <si>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</si>
  <si>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</si>
  <si>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</si>
  <si>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</si>
  <si>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</si>
  <si>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</si>
  <si>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</si>
  <si>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</si>
  <si>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</si>
  <si>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</si>
  <si>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</si>
  <si>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</si>
  <si>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</si>
  <si>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</si>
  <si>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</si>
  <si>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</si>
  <si>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</si>
  <si>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</si>
  <si>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</si>
  <si>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</si>
  <si>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</si>
  <si>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</si>
  <si>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</si>
  <si>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</si>
  <si>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</si>
  <si>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</si>
  <si>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</si>
  <si>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</si>
  <si>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</si>
  <si>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</si>
  <si>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</si>
  <si>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</si>
  <si>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</si>
  <si>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</si>
  <si>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</si>
  <si>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</si>
  <si>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</si>
  <si>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</si>
  <si>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</si>
  <si>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</si>
  <si>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</si>
  <si>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</si>
  <si>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</si>
  <si>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</si>
  <si>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</si>
  <si>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</si>
  <si>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</si>
  <si>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</si>
  <si>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</si>
  <si>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</si>
  <si>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</si>
  <si>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</si>
  <si>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</si>
  <si>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</si>
  <si>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</si>
  <si>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</si>
  <si>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</si>
  <si>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</si>
  <si>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</si>
  <si>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</si>
  <si>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</si>
  <si>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</si>
  <si>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</si>
  <si>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</si>
  <si>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</si>
  <si>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</si>
  <si>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</si>
  <si>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</si>
  <si>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</si>
  <si>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</si>
  <si>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</si>
  <si>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</si>
  <si>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</si>
  <si>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</si>
  <si>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</si>
  <si>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</si>
  <si>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</si>
  <si>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</si>
  <si>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</si>
  <si>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</si>
  <si>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</si>
  <si>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</si>
  <si>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</si>
  <si>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</si>
  <si>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</si>
  <si>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</si>
  <si>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</si>
  <si>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</si>
  <si>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</si>
  <si>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</si>
  <si>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</si>
  <si>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</si>
  <si>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</si>
  <si>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</si>
  <si>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</si>
  <si>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</si>
  <si>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</si>
  <si>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</si>
  <si>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</si>
  <si>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</si>
  <si>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</si>
  <si>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</si>
  <si>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</si>
  <si>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</si>
  <si>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</si>
  <si>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</si>
  <si>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</si>
  <si>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</si>
  <si>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</si>
  <si>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</si>
  <si>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</si>
  <si>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</si>
  <si>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</si>
  <si>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</si>
  <si>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</si>
  <si>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</si>
  <si>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</si>
  <si>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</si>
  <si>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</si>
  <si>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</si>
  <si>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</si>
  <si>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</si>
  <si>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</si>
  <si>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</si>
  <si>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</si>
  <si>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</si>
  <si>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</si>
  <si>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</si>
  <si>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</si>
  <si>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</si>
  <si>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</si>
  <si>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</si>
  <si>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</si>
  <si>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</si>
  <si>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</si>
  <si>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</si>
  <si>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</si>
  <si>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</si>
  <si>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</si>
  <si>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</si>
  <si>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</si>
  <si>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</si>
  <si>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</si>
  <si>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</si>
  <si>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</si>
  <si>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</si>
  <si>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</si>
  <si>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</si>
  <si>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</si>
  <si>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</si>
  <si>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</si>
  <si>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</si>
  <si>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</si>
  <si>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</si>
  <si>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</si>
  <si>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</si>
  <si>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</si>
  <si>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</si>
  <si>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</si>
  <si>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</si>
  <si>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</si>
  <si>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</si>
  <si>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</si>
  <si>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</si>
  <si>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</si>
  <si>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</si>
  <si>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</si>
  <si>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</si>
  <si>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</si>
  <si>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</si>
  <si>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</si>
  <si>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</si>
  <si>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</si>
  <si>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</si>
  <si>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</si>
  <si>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</si>
  <si>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</si>
  <si>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</si>
  <si>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</si>
  <si>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</si>
  <si>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</si>
  <si>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</si>
  <si>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</si>
  <si>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</si>
  <si>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</si>
  <si>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</si>
  <si>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</si>
  <si>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</si>
  <si>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</si>
  <si>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</si>
  <si>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</si>
  <si>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</si>
  <si>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</si>
  <si>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</si>
  <si>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</si>
  <si>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</si>
  <si>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</si>
  <si>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</si>
  <si>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</si>
  <si>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</si>
  <si>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</si>
  <si>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</si>
  <si>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</si>
  <si>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</si>
  <si>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</si>
  <si>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</si>
  <si>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</si>
  <si>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</si>
  <si>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</si>
  <si>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</si>
  <si>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</si>
  <si>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</si>
  <si>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</si>
  <si>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</si>
  <si>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</si>
  <si>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</si>
  <si>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</si>
  <si>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</si>
  <si>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</si>
  <si>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</si>
  <si>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</si>
  <si>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</si>
  <si>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</si>
  <si>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</si>
  <si>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</si>
  <si>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</si>
  <si>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</si>
  <si>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</si>
  <si>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</si>
  <si>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</si>
  <si>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</si>
  <si>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</si>
  <si>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</si>
  <si>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</si>
  <si>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</si>
  <si>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</si>
  <si>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</si>
  <si>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</si>
  <si>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</si>
  <si>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</si>
  <si>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</si>
  <si>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</si>
  <si>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</si>
  <si>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</si>
  <si>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</si>
  <si>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</si>
  <si>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</si>
  <si>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</si>
  <si>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</si>
  <si>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</si>
  <si>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</si>
  <si>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</si>
  <si>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</si>
  <si>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</si>
  <si>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</si>
  <si>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</si>
  <si>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</si>
  <si>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</si>
  <si>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</si>
  <si>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</si>
  <si>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</si>
  <si>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</si>
  <si>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</si>
  <si>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</si>
  <si>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</si>
  <si>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</si>
  <si>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</si>
  <si>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</si>
  <si>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</si>
  <si>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</si>
  <si>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</si>
  <si>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</si>
  <si>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</si>
  <si>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</si>
  <si>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</si>
  <si>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</si>
  <si>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</si>
  <si>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</si>
  <si>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</si>
  <si>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</si>
  <si>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</si>
  <si>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</si>
  <si>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</si>
  <si>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</si>
  <si>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</si>
  <si>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</si>
  <si>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</si>
  <si>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</si>
  <si>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</si>
  <si>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</si>
  <si>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</si>
  <si>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</si>
  <si>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</si>
  <si>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</si>
  <si>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</si>
  <si>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</si>
  <si>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</si>
  <si>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</si>
  <si>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</si>
  <si>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</si>
  <si>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</si>
  <si>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</si>
  <si>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</si>
  <si>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</si>
  <si>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</si>
  <si>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</si>
  <si>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</si>
  <si>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</si>
  <si>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</si>
  <si>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</si>
  <si>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</si>
  <si>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</si>
  <si>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</si>
  <si>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</si>
  <si>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</si>
  <si>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</si>
  <si>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</si>
  <si>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</si>
  <si>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</si>
  <si>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</si>
  <si>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</si>
  <si>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</si>
  <si>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</si>
  <si>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</si>
  <si>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</si>
  <si>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</si>
  <si>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</si>
  <si>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</si>
  <si>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</si>
  <si>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</si>
  <si>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</si>
  <si>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</si>
  <si>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</si>
  <si>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</si>
  <si>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</si>
  <si>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</si>
  <si>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</si>
  <si>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</si>
  <si>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</si>
  <si>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</si>
  <si>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</si>
  <si>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</si>
  <si>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</si>
  <si>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</si>
  <si>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</si>
  <si>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</si>
  <si>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</si>
  <si>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</si>
  <si>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</si>
  <si>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</si>
  <si>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</si>
  <si>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</si>
  <si>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</si>
  <si>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</si>
  <si>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</si>
  <si>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</si>
  <si>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</si>
  <si>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</si>
  <si>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</si>
  <si>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</si>
  <si>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</si>
  <si>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</si>
  <si>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</si>
  <si>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</si>
  <si>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</si>
  <si>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</si>
  <si>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</si>
  <si>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</si>
  <si>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</si>
  <si>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</si>
  <si>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</si>
  <si>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</si>
  <si>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</si>
  <si>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</si>
  <si>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</si>
  <si>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</si>
  <si>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</si>
  <si>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</si>
  <si>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</si>
  <si>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</si>
  <si>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</si>
  <si>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</si>
  <si>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</si>
  <si>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</si>
  <si>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</si>
  <si>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</si>
  <si>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</si>
  <si>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</si>
  <si>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</si>
  <si>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</si>
  <si>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</si>
  <si>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</si>
  <si>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</si>
  <si>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</si>
  <si>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</si>
  <si>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</si>
  <si>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</si>
  <si>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</si>
  <si>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</si>
  <si>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</si>
  <si>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</si>
  <si>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</si>
  <si>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</si>
  <si>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</si>
  <si>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</si>
  <si>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</si>
  <si>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</si>
  <si>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</si>
  <si>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</si>
  <si>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</si>
  <si>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</si>
  <si>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</si>
  <si>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</si>
  <si>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</si>
  <si>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</si>
  <si>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</si>
  <si>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</si>
  <si>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</si>
  <si>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</si>
  <si>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</si>
  <si>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</si>
  <si>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</si>
  <si>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</si>
  <si>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</si>
  <si>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</si>
  <si>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</si>
  <si>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</si>
  <si>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</si>
  <si>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</si>
  <si>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</si>
  <si>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</si>
  <si>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</si>
  <si>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</si>
  <si>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</si>
  <si>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</si>
  <si>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</si>
  <si>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</si>
  <si>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</si>
  <si>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</si>
  <si>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</si>
  <si>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</si>
  <si>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</si>
  <si>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</si>
  <si>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</si>
  <si>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</si>
  <si>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</si>
  <si>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</si>
  <si>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</si>
  <si>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</si>
  <si>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</si>
  <si>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</si>
  <si>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</si>
  <si>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</si>
  <si>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</si>
  <si>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</si>
  <si>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</si>
  <si>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</si>
  <si>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</si>
  <si>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</si>
  <si>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</si>
  <si>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</si>
  <si>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</si>
  <si>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</si>
  <si>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</si>
  <si>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</si>
  <si>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</si>
  <si>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</si>
  <si>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</si>
  <si>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</si>
  <si>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</si>
  <si>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</si>
  <si>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</si>
  <si>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</si>
  <si>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</si>
  <si>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</si>
  <si>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</si>
  <si>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</si>
  <si>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</si>
  <si>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</si>
  <si>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</si>
  <si>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</si>
  <si>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</si>
  <si>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</si>
  <si>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</si>
  <si>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</si>
  <si>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</si>
  <si>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</si>
  <si>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</si>
  <si>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</si>
  <si>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</si>
  <si>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</si>
  <si>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</si>
  <si>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</si>
  <si>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</si>
  <si>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</si>
  <si>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</si>
  <si>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</si>
  <si>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</si>
  <si>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</si>
  <si>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</si>
  <si>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</si>
  <si>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</si>
  <si>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</si>
  <si>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</si>
  <si>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</si>
  <si>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</si>
  <si>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</si>
  <si>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</si>
  <si>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</si>
  <si>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</si>
  <si>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</si>
  <si>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</si>
  <si>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</si>
  <si>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</si>
  <si>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</si>
  <si>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</si>
  <si>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</si>
  <si>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</si>
  <si>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</si>
  <si>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</si>
  <si>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</si>
  <si>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</si>
  <si>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</si>
  <si>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</si>
  <si>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</si>
  <si>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</si>
  <si>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</si>
  <si>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</si>
  <si>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</si>
  <si>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</si>
  <si>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</si>
  <si>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</si>
  <si>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</si>
  <si>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</si>
  <si>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</si>
  <si>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</si>
  <si>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</si>
  <si>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</si>
  <si>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</si>
  <si>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</si>
  <si>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</si>
  <si>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</si>
  <si>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</si>
  <si>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</si>
  <si>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</si>
  <si>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</si>
  <si>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</si>
  <si>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</si>
  <si>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</si>
  <si>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</si>
  <si>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</si>
  <si>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</si>
  <si>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</si>
  <si>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</si>
  <si>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</si>
  <si>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</si>
  <si>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</si>
  <si>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</si>
  <si>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</si>
  <si>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</si>
  <si>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</si>
  <si>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</si>
  <si>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</si>
  <si>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</si>
  <si>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</si>
  <si>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</si>
  <si>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</si>
  <si>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</si>
  <si>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</si>
  <si>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</si>
  <si>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</si>
  <si>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</si>
  <si>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</si>
  <si>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</si>
  <si>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</si>
  <si>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</si>
  <si>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</si>
  <si>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</si>
  <si>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</si>
  <si>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</si>
  <si>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</si>
  <si>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</si>
  <si>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</si>
  <si>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</si>
  <si>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</si>
  <si>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</si>
  <si>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</si>
  <si>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</si>
  <si>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</si>
  <si>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</si>
  <si>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</si>
  <si>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</si>
  <si>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</si>
  <si>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</si>
  <si>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</si>
  <si>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</si>
  <si>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</si>
  <si>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</si>
  <si>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</si>
  <si>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</si>
  <si>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</si>
  <si>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</si>
  <si>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</si>
  <si>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</si>
  <si>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</si>
  <si>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</si>
  <si>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</si>
  <si>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</si>
  <si>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</si>
  <si>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</si>
  <si>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</si>
  <si>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</si>
  <si>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</si>
  <si>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</si>
  <si>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</si>
  <si>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</si>
  <si>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</si>
  <si>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</si>
  <si>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</si>
  <si>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</si>
  <si>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</si>
  <si>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</si>
  <si>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</si>
  <si>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</si>
  <si>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</si>
  <si>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</si>
  <si>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</si>
  <si>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</si>
  <si>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</si>
  <si>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</si>
  <si>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</si>
  <si>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</si>
  <si>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</si>
  <si>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</si>
  <si>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</si>
  <si>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</si>
  <si>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</si>
  <si>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</si>
  <si>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</si>
  <si>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</si>
  <si>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</si>
  <si>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</si>
  <si>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</si>
  <si>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</si>
  <si>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</si>
  <si>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</si>
  <si>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</si>
  <si>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</si>
  <si>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</si>
  <si>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</si>
  <si>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</si>
  <si>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</si>
  <si>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</si>
  <si>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</si>
  <si>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</si>
  <si>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</si>
  <si>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</si>
  <si>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</si>
  <si>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</si>
  <si>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</si>
  <si>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</si>
  <si>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</si>
  <si>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</si>
  <si>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</si>
  <si>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</si>
  <si>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</si>
  <si>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</si>
  <si>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</si>
  <si>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</si>
  <si>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</si>
  <si>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</si>
  <si>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</si>
  <si>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</si>
  <si>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</si>
  <si>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</si>
  <si>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</si>
  <si>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</si>
  <si>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</si>
  <si>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</si>
  <si>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</si>
  <si>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</si>
  <si>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</si>
  <si>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</si>
  <si>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</si>
  <si>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</si>
  <si>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</si>
  <si>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</si>
  <si>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</si>
  <si>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</si>
  <si>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</si>
  <si>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</si>
  <si>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</si>
  <si>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</si>
  <si>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</si>
  <si>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</si>
  <si>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</si>
  <si>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</si>
  <si>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</si>
  <si>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</si>
  <si>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</si>
  <si>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</si>
  <si>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</si>
  <si>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</si>
  <si>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</si>
  <si>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</si>
  <si>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</si>
  <si>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</si>
  <si>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</si>
  <si>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</si>
  <si>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</si>
  <si>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</si>
  <si>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</si>
  <si>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</si>
  <si>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</si>
  <si>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</si>
  <si>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</si>
  <si>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</si>
  <si>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</si>
  <si>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</si>
  <si>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</si>
  <si>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</si>
  <si>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</si>
  <si>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</si>
  <si>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</si>
  <si>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</si>
  <si>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</si>
  <si>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</si>
  <si>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</si>
  <si>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</si>
  <si>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</si>
  <si>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</si>
  <si>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</si>
  <si>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</si>
  <si>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</si>
  <si>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</si>
  <si>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</si>
  <si>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</si>
  <si>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</si>
  <si>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</si>
  <si>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</si>
  <si>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</si>
  <si>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</si>
  <si>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</si>
  <si>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</si>
  <si>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</si>
  <si>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</si>
  <si>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</si>
  <si>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</si>
  <si>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</si>
  <si>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</si>
  <si>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</si>
  <si>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</si>
  <si>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</si>
  <si>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</si>
  <si>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</si>
  <si>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</si>
  <si>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</si>
  <si>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</si>
  <si>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</si>
  <si>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</si>
  <si>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</si>
  <si>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</si>
  <si>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</si>
  <si>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</si>
  <si>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</si>
  <si>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</si>
  <si>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</si>
  <si>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</si>
  <si>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</si>
  <si>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</si>
  <si>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</si>
  <si>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</si>
  <si>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</si>
  <si>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</si>
  <si>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</si>
  <si>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</si>
  <si>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</si>
  <si>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</si>
  <si>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</si>
  <si>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</si>
  <si>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</si>
  <si>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</si>
  <si>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</si>
  <si>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</si>
  <si>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</si>
  <si>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</si>
  <si>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</si>
  <si>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</si>
  <si>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</si>
  <si>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</si>
  <si>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</si>
  <si>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</si>
  <si>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</si>
  <si>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</si>
  <si>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</si>
  <si>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</si>
  <si>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</si>
  <si>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</si>
  <si>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</si>
  <si>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</si>
  <si>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</si>
  <si>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</si>
  <si>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</si>
  <si>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</si>
  <si>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</si>
  <si>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</si>
  <si>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</si>
  <si>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</si>
  <si>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</si>
  <si>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</si>
  <si>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</si>
  <si>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</si>
  <si>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</si>
  <si>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</si>
  <si>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</si>
  <si>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</si>
  <si>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</si>
  <si>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</si>
  <si>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</si>
  <si>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</si>
  <si>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</si>
  <si>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</si>
  <si>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</si>
  <si>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</si>
  <si>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</si>
  <si>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</si>
  <si>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</si>
  <si>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</si>
  <si>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</si>
  <si>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</si>
  <si>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</si>
  <si>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</si>
  <si>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</si>
  <si>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</si>
  <si>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</si>
  <si>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</si>
  <si>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</si>
  <si>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</si>
  <si>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</si>
  <si>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</si>
  <si>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</si>
  <si>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</si>
  <si>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</si>
  <si>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</si>
  <si>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</si>
  <si>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</si>
  <si>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</si>
  <si>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</si>
  <si>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</si>
  <si>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</si>
  <si>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</si>
  <si>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</si>
  <si>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</si>
  <si>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</si>
  <si>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</si>
  <si>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</si>
  <si>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</si>
  <si>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</si>
  <si>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</si>
  <si>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</si>
  <si>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</si>
  <si>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</si>
  <si>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</si>
  <si>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</si>
  <si>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</si>
  <si>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</si>
  <si>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</si>
  <si>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</si>
  <si>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</si>
  <si>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</si>
  <si>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</si>
  <si>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</si>
  <si>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</si>
  <si>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</si>
  <si>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</si>
  <si>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</si>
  <si>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</si>
  <si>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</si>
  <si>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</si>
  <si>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</si>
  <si>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</si>
  <si>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</si>
  <si>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</si>
  <si>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</si>
  <si>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</si>
  <si>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</si>
  <si>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</si>
  <si>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</si>
  <si>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</si>
  <si>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</si>
  <si>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</si>
  <si>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</si>
  <si>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</si>
  <si>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</si>
  <si>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</si>
  <si>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</si>
  <si>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</si>
  <si>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</si>
  <si>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</si>
  <si>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</si>
  <si>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</si>
  <si>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</si>
  <si>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</si>
  <si>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</si>
  <si>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</si>
  <si>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</si>
  <si>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</si>
  <si>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</si>
  <si>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</si>
  <si>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</si>
  <si>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</si>
  <si>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</si>
  <si>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</si>
  <si>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</si>
  <si>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</si>
  <si>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</si>
  <si>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</si>
  <si>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</si>
  <si>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</si>
  <si>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</si>
  <si>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</si>
  <si>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</si>
  <si>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</si>
  <si>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</si>
  <si>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</si>
  <si>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</si>
  <si>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</si>
  <si>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</si>
  <si>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</si>
  <si>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</si>
  <si>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</si>
  <si>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</si>
  <si>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</si>
  <si>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</si>
  <si>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</si>
  <si>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</si>
  <si>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</si>
  <si>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</si>
  <si>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</si>
  <si>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</si>
  <si>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</si>
  <si>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</si>
  <si>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</si>
  <si>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</si>
  <si>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</si>
  <si>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</si>
  <si>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</si>
  <si>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</si>
  <si>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</si>
  <si>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</si>
  <si>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</si>
  <si>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</si>
  <si>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</si>
  <si>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</si>
  <si>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</si>
  <si>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</si>
  <si>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</si>
  <si>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</si>
  <si>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</si>
  <si>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</si>
  <si>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</si>
  <si>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</si>
  <si>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</si>
  <si>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</si>
  <si>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</si>
  <si>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</si>
  <si>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</si>
  <si>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</si>
  <si>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</si>
  <si>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</si>
  <si>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</si>
  <si>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</si>
  <si>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</si>
  <si>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</si>
  <si>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</si>
  <si>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</si>
  <si>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</si>
  <si>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</si>
  <si>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</si>
  <si>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</si>
  <si>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</si>
  <si>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</si>
  <si>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</si>
  <si>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</si>
  <si>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</si>
  <si>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</si>
  <si>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</si>
  <si>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</si>
  <si>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</si>
  <si>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</si>
  <si>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</si>
  <si>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</si>
  <si>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</si>
  <si>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</si>
  <si>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</si>
  <si>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</si>
  <si>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</si>
  <si>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</si>
  <si>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</si>
  <si>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</si>
  <si>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</si>
  <si>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</si>
  <si>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</si>
  <si>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</si>
  <si>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</si>
  <si>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</si>
  <si>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</si>
  <si>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</si>
  <si>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</si>
  <si>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</si>
  <si>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</si>
  <si>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</si>
  <si>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</si>
  <si>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</si>
  <si>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</si>
  <si>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</si>
  <si>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</si>
  <si>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</si>
  <si>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</si>
  <si>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</si>
  <si>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</si>
  <si>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</si>
  <si>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</si>
  <si>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</si>
  <si>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</si>
  <si>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</si>
  <si>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</si>
  <si>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</si>
  <si>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</si>
  <si>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</si>
  <si>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</si>
  <si>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</si>
  <si>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</si>
  <si>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</si>
  <si>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</si>
  <si>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</si>
  <si>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</si>
  <si>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</si>
  <si>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</si>
  <si>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</si>
  <si>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</si>
  <si>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</si>
  <si>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</si>
  <si>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</si>
  <si>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</si>
  <si>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</si>
  <si>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</si>
  <si>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</si>
  <si>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</si>
  <si>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</si>
  <si>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</si>
  <si>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</si>
  <si>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</si>
  <si>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</si>
  <si>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</si>
  <si>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</si>
  <si>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</si>
  <si>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</si>
  <si>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</si>
  <si>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</si>
  <si>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</si>
  <si>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</si>
  <si>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</si>
  <si>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</si>
  <si>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</si>
  <si>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</si>
  <si>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</si>
  <si>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</si>
  <si>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</si>
  <si>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</si>
  <si>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</si>
  <si>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</si>
  <si>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</si>
  <si>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</si>
  <si>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</si>
  <si>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</si>
  <si>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</si>
  <si>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</si>
  <si>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</si>
  <si>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</si>
  <si>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</si>
  <si>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</si>
  <si>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</si>
  <si>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</si>
  <si>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</si>
  <si>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</si>
  <si>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</si>
  <si>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</si>
  <si>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</si>
  <si>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</si>
  <si>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</si>
  <si>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</si>
  <si>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</si>
  <si>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</si>
  <si>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</si>
  <si>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</si>
  <si>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</si>
  <si>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</si>
  <si>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</si>
  <si>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</si>
  <si>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</si>
  <si>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</si>
  <si>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</si>
  <si>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</si>
  <si>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</si>
  <si>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</si>
  <si>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</si>
  <si>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</si>
  <si>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</si>
  <si>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</si>
  <si>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</si>
  <si>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</si>
  <si>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</si>
  <si>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</si>
  <si>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</si>
  <si>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</si>
  <si>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</si>
  <si>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</si>
  <si>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</si>
  <si>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</si>
  <si>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</si>
  <si>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</si>
  <si>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</si>
  <si>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</si>
  <si>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</si>
  <si>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</si>
  <si>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</si>
  <si>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</si>
  <si>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</si>
  <si>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</si>
  <si>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</si>
  <si>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</si>
  <si>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</si>
  <si>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</si>
  <si>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</si>
  <si>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</si>
  <si>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</si>
  <si>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</si>
  <si>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</si>
  <si>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</si>
  <si>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</si>
  <si>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</si>
  <si>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</si>
  <si>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</si>
  <si>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</si>
  <si>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</si>
  <si>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</si>
  <si>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</si>
  <si>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</si>
  <si>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</si>
  <si>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</si>
  <si>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</si>
  <si>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</si>
  <si>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</si>
  <si>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</si>
  <si>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</si>
  <si>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</si>
  <si>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</si>
  <si>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</si>
  <si>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</si>
  <si>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</si>
  <si>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</si>
  <si>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</si>
  <si>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</si>
  <si>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</si>
  <si>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</si>
  <si>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</si>
  <si>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</si>
  <si>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</si>
  <si>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</si>
  <si>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</si>
  <si>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</si>
  <si>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</si>
  <si>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</si>
  <si>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</si>
  <si>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</si>
  <si>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</si>
  <si>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</si>
  <si>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</si>
  <si>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</si>
  <si>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</si>
  <si>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</si>
  <si>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</si>
  <si>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</si>
  <si>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</si>
  <si>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</si>
  <si>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</si>
  <si>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</si>
  <si>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</si>
  <si>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</si>
  <si>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</si>
  <si>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</si>
  <si>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</si>
  <si>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</si>
  <si>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</si>
  <si>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</si>
  <si>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</si>
  <si>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</si>
  <si>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</si>
  <si>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</si>
  <si>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</si>
  <si>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</si>
  <si>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</si>
  <si>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</si>
  <si>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</si>
  <si>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</si>
  <si>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</si>
  <si>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</si>
  <si>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</si>
  <si>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</si>
  <si>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</si>
  <si>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</si>
  <si>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</si>
  <si>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</si>
  <si>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</si>
  <si>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</si>
  <si>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</si>
  <si>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</si>
  <si>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</si>
  <si>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</si>
  <si>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</si>
  <si>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</si>
  <si>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</si>
  <si>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</si>
  <si>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</si>
  <si>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</si>
  <si>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</si>
  <si>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</si>
  <si>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</si>
  <si>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</si>
  <si>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</si>
  <si>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</si>
  <si>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</si>
  <si>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</si>
  <si>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</si>
  <si>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</si>
  <si>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</si>
  <si>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</si>
  <si>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</si>
  <si>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</si>
  <si>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</si>
  <si>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</si>
  <si>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</si>
  <si>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</si>
  <si>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</si>
  <si>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</si>
  <si>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</si>
  <si>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</si>
  <si>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</si>
  <si>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</si>
  <si>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</si>
  <si>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</si>
  <si>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</si>
  <si>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</si>
  <si>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</si>
  <si>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</si>
  <si>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</si>
  <si>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</si>
  <si>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</si>
  <si>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</si>
  <si>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</si>
  <si>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</si>
  <si>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</si>
  <si>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</si>
  <si>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</si>
  <si>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</si>
  <si>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</si>
  <si>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</si>
  <si>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</si>
  <si>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</si>
  <si>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</si>
  <si>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</si>
  <si>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</si>
  <si>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</si>
  <si>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</si>
  <si>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</si>
  <si>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</si>
  <si>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</si>
  <si>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</si>
  <si>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</si>
  <si>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</si>
  <si>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</si>
  <si>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</si>
  <si>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</si>
  <si>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</si>
  <si>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</si>
  <si>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</si>
  <si>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</si>
  <si>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</si>
  <si>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</si>
  <si>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</si>
  <si>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</si>
  <si>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</si>
  <si>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</si>
  <si>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</si>
  <si>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</si>
  <si>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</si>
  <si>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</si>
  <si>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</si>
  <si>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</si>
  <si>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</si>
  <si>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</si>
  <si>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</si>
  <si>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</si>
  <si>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</si>
  <si>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</si>
  <si>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</si>
  <si>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</si>
  <si>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</si>
  <si>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</si>
  <si>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</si>
  <si>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</si>
  <si>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</si>
  <si>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</si>
  <si>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</si>
  <si>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</si>
  <si>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</si>
  <si>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</si>
  <si>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</si>
  <si>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</si>
  <si>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</si>
  <si>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</si>
  <si>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</si>
  <si>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</si>
  <si>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</si>
  <si>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</si>
  <si>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</si>
  <si>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</si>
  <si>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</si>
  <si>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</si>
  <si>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</si>
  <si>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</si>
  <si>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</si>
  <si>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</si>
  <si>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</si>
  <si>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</si>
  <si>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</si>
  <si>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</si>
  <si>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</si>
  <si>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</si>
  <si>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</si>
  <si>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</si>
  <si>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</si>
  <si>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</si>
  <si>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</si>
  <si>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</si>
  <si>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</si>
  <si>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</si>
  <si>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</si>
  <si>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</si>
  <si>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</si>
  <si>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</si>
  <si>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</si>
  <si>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</si>
  <si>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</si>
  <si>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</si>
  <si>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</si>
  <si>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</si>
  <si>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</si>
  <si>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</si>
  <si>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</si>
  <si>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</si>
  <si>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</si>
  <si>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</si>
  <si>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</si>
  <si>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</si>
  <si>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</si>
  <si>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</si>
  <si>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</si>
  <si>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</si>
  <si>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</si>
  <si>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</si>
  <si>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</si>
  <si>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</si>
  <si>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</si>
  <si>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</si>
  <si>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</si>
  <si>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</si>
  <si>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</si>
  <si>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</si>
  <si>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</si>
  <si>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</si>
  <si>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</si>
  <si>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</si>
  <si>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</si>
  <si>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</si>
  <si>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</si>
  <si>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</si>
  <si>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</si>
  <si>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</si>
  <si>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</si>
  <si>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</si>
  <si>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</si>
  <si>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</si>
  <si>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</si>
  <si>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</si>
  <si>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</si>
  <si>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</si>
  <si>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</si>
  <si>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</si>
  <si>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</si>
  <si>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</si>
  <si>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</si>
  <si>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</si>
  <si>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</si>
  <si>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</si>
  <si>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</si>
  <si>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</si>
  <si>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</si>
  <si>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</si>
  <si>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</si>
  <si>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</si>
  <si>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</si>
  <si>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</si>
  <si>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</si>
  <si>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</si>
  <si>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</si>
  <si>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</si>
  <si>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</si>
  <si>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</si>
  <si>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</si>
  <si>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</si>
  <si>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</si>
  <si>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</si>
  <si>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</si>
  <si>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</si>
  <si>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</si>
  <si>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</si>
  <si>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</si>
  <si>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</si>
  <si>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</si>
  <si>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</si>
  <si>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</si>
  <si>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</si>
  <si>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</si>
  <si>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</si>
  <si>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</si>
  <si>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</si>
  <si>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</si>
  <si>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</si>
  <si>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</si>
  <si>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</si>
  <si>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</si>
  <si>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</si>
  <si>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</si>
  <si>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</si>
  <si>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</si>
  <si>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</si>
  <si>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</si>
  <si>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</si>
  <si>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</si>
  <si>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</si>
  <si>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</si>
  <si>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</si>
  <si>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</si>
  <si>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</si>
  <si>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</si>
  <si>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</si>
  <si>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</si>
  <si>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</si>
  <si>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</si>
  <si>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</si>
  <si>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</si>
  <si>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</si>
  <si>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</si>
  <si>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</si>
  <si>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</si>
  <si>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</si>
  <si>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</si>
  <si>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</si>
  <si>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</si>
  <si>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</si>
  <si>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</si>
  <si>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</si>
  <si>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</si>
  <si>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</si>
  <si>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</si>
  <si>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</si>
  <si>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</si>
  <si>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</si>
  <si>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</si>
  <si>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</si>
  <si>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</si>
  <si>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</si>
  <si>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</si>
  <si>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</si>
  <si>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</si>
  <si>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</si>
  <si>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</si>
  <si>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</si>
  <si>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</si>
  <si>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</si>
  <si>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</si>
  <si>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</si>
  <si>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</si>
  <si>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</si>
  <si>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</si>
  <si>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</si>
  <si>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</si>
  <si>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</si>
  <si>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</si>
  <si>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</si>
  <si>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</si>
  <si>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</si>
  <si>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</si>
  <si>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</si>
  <si>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</si>
  <si>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</si>
  <si>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</si>
  <si>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</si>
  <si>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</si>
  <si>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</si>
  <si>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</si>
  <si>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</si>
  <si>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</si>
  <si>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</si>
  <si>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</si>
  <si>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</si>
  <si>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</si>
  <si>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</si>
  <si>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</si>
  <si>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</si>
  <si>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</si>
  <si>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</si>
  <si>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</si>
  <si>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</si>
  <si>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</si>
  <si>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</si>
  <si>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</si>
  <si>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</si>
  <si>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</si>
  <si>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</si>
  <si>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</si>
  <si>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</si>
  <si>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</si>
  <si>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</si>
  <si>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</si>
  <si>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</si>
  <si>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</si>
  <si>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</si>
  <si>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</si>
  <si>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</si>
  <si>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</si>
  <si>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</si>
  <si>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</si>
  <si>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</si>
  <si>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</si>
  <si>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</si>
  <si>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</si>
  <si>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</si>
  <si>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</si>
  <si>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</si>
  <si>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</si>
  <si>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</si>
  <si>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</si>
  <si>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</si>
  <si>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</si>
  <si>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</si>
  <si>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</si>
  <si>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</si>
  <si>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</si>
  <si>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</si>
  <si>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</si>
  <si>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</si>
  <si>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</si>
  <si>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</si>
  <si>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</si>
  <si>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</si>
  <si>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</si>
  <si>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</si>
  <si>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</si>
  <si>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</si>
  <si>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</si>
  <si>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</si>
  <si>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</si>
  <si>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</si>
  <si>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</si>
  <si>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</si>
  <si>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</si>
  <si>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</si>
  <si>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</si>
  <si>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</si>
  <si>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</si>
  <si>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</si>
  <si>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</si>
  <si>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</si>
  <si>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</si>
  <si>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</si>
  <si>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</si>
  <si>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</si>
  <si>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</si>
  <si>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</si>
  <si>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</si>
  <si>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</si>
  <si>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</si>
  <si>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</si>
  <si>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</si>
  <si>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</si>
  <si>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</si>
  <si>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</si>
  <si>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</si>
  <si>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</si>
  <si>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</si>
  <si>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</si>
  <si>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</si>
  <si>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</si>
  <si>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</si>
  <si>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</si>
  <si>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</si>
  <si>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</si>
  <si>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</si>
  <si>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</si>
  <si>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</si>
  <si>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</si>
  <si>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</si>
  <si>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</si>
  <si>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</si>
  <si>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</si>
  <si>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</si>
  <si>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</si>
  <si>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</si>
  <si>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</si>
  <si>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</si>
  <si>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</si>
  <si>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</si>
  <si>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</si>
  <si>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</si>
  <si>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</si>
  <si>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</si>
  <si>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</si>
  <si>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</si>
  <si>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</si>
  <si>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</si>
  <si>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</si>
  <si>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</si>
  <si>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</si>
  <si>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</si>
  <si>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</si>
  <si>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</si>
  <si>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</si>
  <si>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</si>
  <si>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</si>
  <si>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</si>
  <si>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</si>
  <si>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</si>
  <si>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</si>
  <si>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</si>
  <si>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</si>
  <si>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</si>
  <si>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</si>
  <si>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</si>
  <si>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</si>
  <si>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</si>
  <si>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</si>
  <si>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</si>
  <si>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</si>
  <si>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</si>
  <si>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</si>
  <si>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</si>
  <si>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</si>
  <si>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</si>
  <si>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</si>
  <si>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</si>
  <si>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</si>
  <si>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</si>
  <si>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</si>
  <si>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</si>
  <si>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</si>
  <si>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</si>
  <si>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</si>
  <si>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</si>
  <si>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</si>
  <si>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</si>
  <si>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</si>
  <si>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</si>
  <si>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</si>
  <si>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</si>
  <si>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</si>
  <si>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</si>
  <si>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</si>
  <si>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</si>
  <si>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</si>
  <si>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</si>
  <si>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</si>
  <si>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</si>
  <si>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</si>
  <si>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</si>
  <si>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</si>
  <si>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</si>
  <si>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</si>
  <si>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</si>
  <si>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</si>
  <si>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</si>
  <si>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</si>
  <si>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</si>
  <si>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</si>
  <si>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</si>
  <si>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</si>
  <si>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</si>
  <si>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</si>
  <si>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</si>
  <si>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</si>
  <si>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</si>
  <si>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</si>
  <si>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</si>
  <si>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</si>
  <si>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</si>
  <si>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</si>
  <si>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</si>
  <si>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</si>
  <si>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</si>
  <si>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</si>
  <si>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</si>
  <si>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</si>
  <si>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</si>
  <si>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</si>
  <si>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</si>
  <si>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</si>
  <si>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</si>
  <si>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</si>
  <si>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</si>
  <si>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</si>
  <si>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</si>
  <si>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</si>
  <si>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</si>
  <si>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</si>
  <si>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</si>
  <si>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</si>
  <si>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</si>
  <si>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</si>
  <si>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</si>
  <si>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</si>
  <si>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</si>
  <si>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</si>
  <si>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</si>
  <si>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</si>
  <si>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</si>
  <si>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</si>
  <si>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</si>
  <si>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</si>
  <si>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</si>
  <si>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</si>
  <si>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</si>
  <si>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</si>
  <si>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</si>
  <si>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</si>
  <si>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</si>
  <si>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</si>
  <si>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</si>
  <si>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</si>
  <si>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</si>
  <si>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</si>
  <si>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</si>
  <si>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</si>
  <si>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</si>
  <si>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</si>
  <si>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</si>
  <si>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</si>
  <si>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</si>
  <si>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</si>
  <si>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</si>
  <si>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</si>
  <si>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</si>
  <si>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</si>
  <si>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</si>
  <si>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</si>
  <si>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</si>
  <si>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</si>
  <si>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</si>
  <si>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</si>
  <si>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</si>
  <si>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</si>
  <si>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</si>
  <si>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</si>
  <si>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</si>
  <si>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</si>
  <si>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</si>
  <si>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</si>
  <si>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</si>
  <si>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</si>
  <si>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</si>
  <si>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</si>
  <si>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</si>
  <si>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</si>
  <si>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</si>
  <si>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</si>
  <si>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</si>
  <si>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</si>
  <si>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</si>
  <si>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</si>
  <si>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</si>
  <si>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</si>
  <si>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</si>
  <si>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</si>
  <si>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</si>
  <si>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</si>
  <si>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</si>
  <si>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</si>
  <si>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</si>
  <si>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</si>
  <si>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</si>
  <si>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</si>
  <si>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</si>
  <si>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</si>
  <si>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</si>
  <si>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</si>
  <si>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</si>
  <si>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</si>
  <si>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</si>
  <si>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</si>
  <si>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</si>
  <si>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</si>
  <si>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</si>
  <si>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</si>
  <si>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</si>
  <si>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</si>
  <si>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</si>
  <si>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</si>
  <si>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</si>
  <si>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</si>
  <si>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</si>
  <si>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</si>
  <si>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</si>
  <si>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</si>
  <si>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</si>
  <si>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</si>
  <si>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</si>
  <si>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</si>
  <si>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</si>
  <si>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</si>
  <si>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</si>
  <si>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</si>
  <si>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</si>
  <si>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</si>
  <si>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</si>
  <si>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</si>
  <si>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</si>
  <si>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</si>
  <si>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</si>
  <si>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</si>
  <si>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</si>
  <si>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</si>
  <si>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</si>
  <si>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</si>
  <si>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</si>
  <si>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</si>
  <si>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</si>
  <si>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</si>
  <si>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</si>
  <si>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</si>
  <si>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</si>
  <si>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</si>
  <si>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</si>
  <si>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</si>
  <si>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</si>
  <si>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</si>
  <si>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</si>
  <si>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</si>
  <si>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</si>
  <si>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</si>
  <si>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</si>
  <si>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</si>
  <si>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</si>
  <si>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</si>
  <si>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</si>
  <si>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</si>
  <si>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</si>
  <si>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</si>
  <si>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</si>
  <si>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</si>
  <si>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</si>
  <si>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</si>
  <si>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</si>
  <si>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</si>
  <si>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</si>
  <si>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</si>
  <si>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</si>
  <si>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</si>
  <si>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</si>
  <si>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</si>
  <si>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</si>
  <si>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</si>
  <si>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</si>
  <si>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</si>
  <si>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</si>
  <si>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</si>
  <si>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</si>
  <si>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</si>
  <si>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</si>
  <si>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</si>
  <si>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</si>
  <si>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</si>
  <si>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</si>
  <si>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</si>
  <si>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</si>
  <si>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</si>
  <si>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</si>
  <si>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</si>
  <si>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</si>
  <si>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</si>
  <si>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</si>
  <si>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</si>
  <si>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</si>
  <si>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</si>
  <si>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</si>
  <si>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</si>
  <si>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</si>
  <si>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</si>
  <si>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</si>
  <si>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</si>
  <si>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</si>
  <si>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</si>
  <si>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</si>
  <si>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</si>
  <si>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</si>
  <si>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</si>
  <si>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</si>
  <si>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</si>
  <si>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</si>
  <si>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</si>
  <si>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</si>
  <si>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</si>
  <si>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</si>
  <si>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</si>
  <si>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</si>
  <si>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</si>
  <si>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</si>
  <si>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</si>
  <si>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</si>
  <si>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</si>
  <si>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</si>
  <si>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</si>
  <si>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</si>
  <si>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</si>
  <si>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</si>
  <si>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</si>
  <si>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</si>
  <si>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</si>
  <si>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</si>
  <si>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</si>
  <si>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</si>
  <si>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</si>
  <si>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</si>
  <si>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</si>
  <si>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</si>
  <si>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</si>
  <si>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</si>
  <si>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</si>
  <si>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</si>
  <si>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</si>
  <si>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</si>
  <si>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</si>
  <si>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</si>
  <si>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</si>
  <si>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</si>
  <si>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</si>
  <si>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</si>
  <si>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</si>
  <si>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</si>
  <si>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</si>
  <si>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</si>
  <si>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</si>
  <si>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</si>
  <si>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</si>
  <si>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</si>
  <si>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</si>
  <si>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</si>
  <si>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</si>
  <si>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</si>
  <si>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</si>
  <si>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</si>
  <si>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</si>
  <si>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</si>
  <si>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</si>
  <si>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</si>
  <si>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</si>
  <si>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</si>
  <si>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</si>
  <si>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</si>
  <si>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</si>
  <si>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</si>
  <si>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</si>
  <si>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</si>
  <si>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</si>
  <si>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</si>
  <si>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</si>
  <si>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</si>
  <si>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</si>
  <si>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</si>
  <si>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</si>
  <si>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</si>
  <si>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</si>
  <si>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</si>
  <si>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</si>
  <si>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</si>
  <si>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</si>
  <si>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</si>
  <si>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</si>
  <si>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</si>
  <si>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</si>
  <si>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</si>
  <si>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</si>
  <si>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</si>
  <si>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</si>
  <si>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</si>
  <si>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</si>
  <si>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</si>
  <si>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</si>
  <si>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</si>
  <si>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</si>
  <si>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</si>
  <si>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</si>
  <si>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</si>
  <si>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</si>
  <si>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</si>
  <si>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</si>
  <si>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</si>
  <si>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</si>
  <si>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</si>
  <si>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</si>
  <si>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</si>
  <si>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</si>
  <si>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</si>
  <si>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</si>
  <si>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</si>
  <si>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</si>
  <si>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</si>
  <si>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</si>
  <si>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</si>
  <si>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</si>
  <si>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</si>
  <si>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</si>
  <si>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</si>
  <si>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</si>
  <si>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</si>
  <si>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</si>
  <si>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</si>
  <si>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</si>
  <si>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</si>
  <si>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</si>
  <si>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</si>
  <si>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</si>
  <si>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</si>
  <si>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</si>
  <si>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</si>
  <si>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</si>
  <si>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</si>
  <si>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</si>
  <si>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</si>
  <si>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</si>
  <si>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</si>
  <si>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</si>
  <si>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</si>
  <si>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</si>
  <si>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</si>
  <si>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</si>
  <si>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</si>
  <si>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</si>
  <si>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</si>
  <si>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</si>
  <si>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</si>
  <si>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</si>
  <si>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</si>
  <si>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</si>
  <si>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</si>
  <si>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</si>
  <si>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</si>
  <si>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</si>
  <si>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</si>
  <si>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</si>
  <si>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</si>
  <si>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</si>
  <si>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</si>
  <si>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</si>
  <si>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</si>
  <si>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</si>
  <si>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</si>
  <si>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</si>
  <si>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</si>
  <si>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</si>
  <si>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</si>
  <si>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</si>
  <si>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</si>
  <si>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</si>
  <si>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</si>
  <si>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</si>
  <si>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</si>
  <si>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</si>
  <si>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</si>
  <si>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</si>
  <si>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</si>
  <si>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</si>
  <si>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</si>
  <si>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</si>
  <si>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</si>
  <si>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</si>
  <si>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</si>
  <si>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</si>
  <si>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</si>
  <si>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</si>
  <si>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</si>
  <si>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</si>
  <si>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</si>
  <si>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</si>
  <si>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</si>
  <si>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</si>
  <si>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</si>
  <si>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</si>
  <si>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</si>
  <si>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</si>
  <si>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</si>
  <si>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</si>
  <si>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</si>
  <si>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</si>
  <si>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</si>
  <si>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</si>
  <si>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</si>
  <si>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</si>
  <si>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</si>
  <si>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</si>
  <si>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</si>
  <si>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</si>
  <si>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</si>
  <si>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</si>
  <si>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</si>
  <si>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</si>
  <si>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</si>
  <si>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</si>
  <si>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</si>
  <si>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</si>
  <si>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</si>
  <si>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</si>
  <si>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</si>
  <si>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</si>
  <si>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</si>
  <si>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</si>
  <si>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</si>
  <si>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</si>
  <si>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</si>
  <si>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</si>
  <si>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</si>
  <si>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</si>
  <si>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</si>
  <si>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</si>
  <si>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</si>
  <si>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</si>
  <si>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</si>
  <si>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</si>
  <si>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</si>
  <si>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</si>
  <si>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</si>
  <si>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</si>
  <si>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</si>
  <si>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</si>
  <si>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</si>
  <si>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</si>
  <si>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</si>
  <si>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</si>
  <si>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</si>
  <si>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</si>
  <si>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</si>
  <si>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</si>
  <si>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</si>
  <si>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</si>
  <si>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</si>
  <si>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</si>
  <si>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</si>
  <si>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</si>
  <si>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</si>
  <si>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</si>
  <si>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</si>
  <si>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</si>
  <si>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</si>
  <si>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</si>
  <si>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</si>
  <si>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</si>
  <si>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</si>
  <si>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</si>
  <si>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</si>
  <si>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</si>
  <si>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</si>
  <si>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</si>
  <si>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</si>
  <si>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</si>
  <si>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</si>
  <si>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</si>
  <si>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</si>
  <si>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</si>
  <si>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</si>
  <si>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</si>
  <si>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</si>
  <si>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</si>
  <si>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</si>
  <si>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</si>
  <si>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</si>
  <si>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</si>
  <si>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</si>
  <si>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</si>
  <si>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</si>
  <si>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</si>
  <si>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</si>
  <si>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</si>
  <si>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</si>
  <si>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</si>
  <si>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</si>
  <si>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</si>
  <si>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</si>
  <si>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</si>
  <si>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</si>
  <si>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</si>
  <si>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</si>
  <si>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</si>
  <si>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</si>
  <si>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</si>
  <si>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</si>
  <si>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</si>
  <si>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</si>
  <si>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</si>
  <si>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</si>
  <si>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</si>
  <si>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</si>
  <si>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</si>
  <si>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</si>
  <si>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</si>
  <si>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</si>
  <si>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</si>
  <si>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</si>
  <si>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</si>
  <si>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</si>
  <si>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</si>
  <si>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</si>
  <si>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</si>
  <si>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</si>
  <si>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</si>
  <si>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</si>
  <si>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</si>
  <si>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</si>
  <si>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</si>
  <si>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</si>
  <si>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</si>
  <si>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</si>
  <si>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</si>
  <si>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</si>
  <si>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</si>
  <si>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</si>
  <si>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</si>
  <si>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</si>
  <si>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</si>
  <si>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</si>
  <si>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</si>
  <si>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</si>
  <si>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</si>
  <si>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</si>
  <si>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</si>
  <si>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</si>
  <si>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</si>
  <si>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</si>
  <si>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</si>
  <si>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</si>
  <si>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</si>
  <si>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</si>
  <si>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</si>
  <si>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</si>
  <si>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</si>
  <si>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</si>
  <si>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</si>
  <si>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</si>
  <si>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</si>
  <si>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</si>
  <si>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</si>
  <si>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</si>
  <si>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</si>
  <si>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</si>
  <si>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</si>
  <si>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</si>
  <si>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</si>
  <si>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</si>
  <si>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</si>
  <si>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</si>
  <si>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</si>
  <si>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</si>
  <si>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</si>
  <si>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</si>
  <si>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</si>
  <si>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</si>
  <si>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</si>
  <si>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</si>
  <si>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</si>
  <si>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</si>
  <si>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</si>
  <si>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</si>
  <si>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</si>
  <si>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</si>
  <si>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</si>
  <si>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</si>
  <si>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</si>
  <si>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</si>
  <si>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</si>
  <si>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</si>
  <si>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</si>
  <si>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</si>
  <si>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</si>
  <si>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</si>
  <si>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</si>
  <si>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</si>
  <si>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</si>
  <si>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</si>
  <si>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</si>
  <si>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</si>
  <si>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</si>
  <si>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</si>
  <si>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</si>
  <si>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</si>
  <si>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</si>
  <si>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</si>
  <si>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</si>
  <si>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</si>
  <si>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</si>
  <si>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</si>
  <si>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</si>
  <si>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</si>
  <si>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</si>
  <si>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</si>
  <si>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</si>
  <si>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</si>
  <si>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</si>
  <si>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</si>
  <si>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</si>
  <si>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</si>
  <si>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</si>
  <si>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</si>
  <si>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</si>
  <si>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</si>
  <si>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</si>
  <si>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</si>
  <si>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</si>
  <si>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</si>
  <si>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</si>
  <si>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</si>
  <si>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</si>
  <si>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</si>
  <si>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</si>
  <si>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</si>
  <si>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</si>
  <si>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</si>
  <si>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</si>
  <si>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</si>
  <si>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</si>
  <si>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</si>
  <si>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</si>
  <si>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</si>
  <si>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</si>
  <si>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</si>
  <si>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</si>
  <si>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</si>
  <si>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</si>
  <si>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</si>
  <si>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</si>
  <si>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</si>
  <si>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</si>
  <si>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</si>
  <si>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</si>
  <si>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</si>
  <si>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</si>
  <si>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</si>
  <si>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</si>
  <si>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</si>
  <si>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</si>
  <si>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</si>
  <si>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</si>
  <si>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</si>
  <si>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</si>
  <si>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</si>
  <si>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</si>
  <si>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</si>
  <si>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</si>
  <si>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</si>
  <si>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</si>
  <si>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</si>
  <si>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</si>
  <si>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</si>
  <si>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</si>
  <si>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</si>
  <si>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</si>
  <si>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</si>
  <si>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</si>
  <si>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</si>
  <si>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</si>
  <si>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</si>
  <si>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</si>
  <si>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</si>
  <si>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</si>
  <si>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</si>
  <si>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</si>
  <si>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</si>
  <si>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</si>
  <si>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</si>
  <si>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</si>
  <si>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</si>
  <si>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</si>
  <si>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</si>
  <si>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</si>
  <si>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</si>
  <si>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</si>
  <si>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</si>
  <si>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</si>
  <si>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</si>
  <si>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</si>
  <si>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</si>
  <si>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</si>
  <si>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</si>
  <si>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</si>
  <si>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</si>
  <si>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</si>
  <si>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</si>
  <si>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</si>
  <si>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</si>
  <si>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</si>
  <si>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</si>
  <si>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</si>
  <si>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</si>
  <si>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</si>
  <si>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</si>
  <si>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</si>
  <si>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</si>
  <si>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</si>
  <si>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</si>
  <si>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</si>
  <si>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</si>
  <si>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</si>
  <si>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</si>
  <si>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</si>
  <si>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</si>
  <si>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</si>
  <si>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</si>
  <si>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</si>
  <si>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</si>
  <si>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</si>
  <si>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</si>
  <si>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</si>
  <si>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</si>
  <si>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</si>
  <si>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</si>
  <si>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</si>
  <si>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</si>
  <si>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</si>
  <si>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</si>
  <si>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</si>
  <si>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</si>
  <si>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</si>
  <si>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</si>
  <si>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</si>
  <si>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</si>
  <si>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</si>
  <si>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</si>
  <si>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</si>
  <si>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</si>
  <si>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</si>
  <si>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</si>
  <si>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</si>
  <si>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</si>
  <si>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</si>
  <si>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</si>
  <si>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</si>
  <si>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</si>
  <si>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</si>
  <si>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</si>
  <si>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</si>
  <si>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</si>
  <si>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</si>
  <si>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</si>
  <si>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</si>
  <si>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</si>
  <si>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</si>
  <si>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</si>
  <si>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</si>
  <si>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</si>
  <si>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</si>
  <si>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</si>
  <si>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</si>
  <si>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</si>
  <si>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</si>
  <si>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</si>
  <si>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</si>
  <si>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</si>
  <si>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</si>
  <si>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</si>
  <si>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</si>
  <si>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</si>
  <si>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</si>
  <si>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</si>
  <si>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</si>
  <si>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</si>
  <si>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</si>
  <si>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</si>
  <si>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</si>
  <si>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</si>
  <si>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</si>
  <si>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</si>
  <si>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</si>
  <si>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</si>
  <si>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</si>
  <si>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</si>
  <si>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</si>
  <si>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</si>
  <si>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</si>
  <si>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</si>
  <si>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</si>
  <si>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</si>
  <si>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</si>
  <si>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</si>
  <si>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</si>
  <si>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</si>
  <si>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</si>
  <si>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</si>
  <si>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</si>
  <si>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</si>
  <si>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</si>
  <si>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</si>
  <si>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</si>
  <si>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</si>
  <si>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</si>
  <si>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</si>
  <si>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</si>
  <si>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</si>
  <si>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</si>
  <si>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</si>
  <si>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</si>
  <si>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</si>
  <si>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</si>
  <si>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</si>
  <si>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</si>
  <si>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</si>
  <si>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</si>
  <si>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</si>
  <si>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</si>
  <si>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</si>
  <si>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</si>
  <si>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</si>
  <si>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</si>
  <si>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</si>
  <si>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</si>
  <si>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</si>
  <si>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</si>
  <si>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</si>
  <si>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</si>
  <si>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</si>
  <si>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</si>
  <si>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</si>
  <si>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</si>
  <si>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</si>
  <si>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</si>
  <si>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</si>
  <si>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</si>
  <si>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</si>
  <si>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</si>
  <si>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</si>
  <si>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</si>
  <si>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</si>
  <si>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</si>
  <si>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</si>
  <si>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</si>
  <si>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</si>
  <si>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</si>
  <si>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</si>
  <si>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</si>
  <si>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</si>
  <si>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</si>
  <si>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</si>
  <si>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</si>
  <si>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</si>
  <si>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</si>
  <si>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</si>
  <si>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</si>
  <si>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</si>
  <si>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</si>
  <si>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</si>
  <si>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</si>
  <si>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</si>
  <si>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</si>
  <si>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</si>
  <si>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</si>
  <si>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</si>
  <si>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</si>
  <si>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</si>
  <si>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</si>
  <si>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</si>
  <si>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</si>
  <si>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</si>
  <si>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</si>
  <si>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</si>
  <si>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</si>
  <si>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</si>
  <si>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</si>
  <si>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</si>
  <si>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</si>
  <si>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</si>
  <si>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</si>
  <si>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</si>
  <si>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</si>
  <si>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</si>
  <si>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</si>
  <si>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</si>
  <si>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</si>
  <si>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</si>
  <si>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</si>
  <si>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</si>
  <si>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</si>
  <si>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</si>
  <si>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</si>
  <si>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</si>
  <si>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</si>
  <si>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</si>
  <si>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</si>
  <si>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</si>
  <si>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</si>
  <si>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</si>
  <si>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</si>
  <si>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</si>
  <si>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</si>
  <si>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</si>
  <si>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</si>
  <si>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</si>
  <si>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</si>
  <si>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</si>
  <si>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</si>
  <si>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</si>
  <si>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</si>
  <si>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</si>
  <si>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</si>
  <si>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</si>
  <si>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</si>
  <si>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</si>
  <si>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</si>
  <si>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</si>
  <si>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</si>
  <si>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</si>
  <si>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</si>
  <si>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</si>
  <si>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</si>
  <si>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</si>
  <si>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</si>
  <si>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</si>
  <si>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</si>
  <si>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</si>
  <si>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</si>
  <si>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</si>
  <si>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</si>
  <si>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</si>
  <si>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</si>
  <si>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</si>
  <si>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</si>
  <si>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</si>
  <si>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</si>
  <si>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</si>
  <si>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</si>
  <si>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</si>
  <si>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</si>
  <si>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</si>
  <si>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</si>
  <si>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</si>
  <si>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</si>
  <si>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</si>
  <si>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</si>
  <si>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</si>
  <si>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</si>
  <si>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</si>
  <si>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</si>
  <si>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</si>
  <si>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</si>
  <si>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</si>
  <si>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</si>
  <si>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</si>
  <si>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</si>
  <si>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</si>
  <si>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</si>
  <si>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</si>
  <si>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</si>
  <si>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</si>
  <si>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</si>
  <si>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</si>
  <si>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</si>
  <si>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</si>
  <si>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</si>
  <si>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</si>
  <si>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</si>
  <si>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</si>
  <si>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</si>
  <si>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</si>
  <si>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</si>
  <si>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</si>
  <si>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</si>
  <si>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</si>
  <si>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</si>
  <si>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</si>
  <si>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</si>
  <si>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</si>
  <si>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</si>
  <si>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</si>
  <si>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</si>
  <si>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</si>
  <si>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</si>
  <si>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</si>
  <si>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</si>
  <si>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</si>
  <si>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</si>
  <si>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</si>
  <si>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</si>
  <si>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</si>
  <si>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</si>
  <si>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</si>
  <si>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</si>
  <si>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</si>
  <si>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</si>
  <si>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</si>
  <si>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</si>
  <si>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</si>
  <si>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</si>
  <si>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</si>
  <si>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</si>
  <si>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</si>
  <si>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</si>
  <si>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</si>
  <si>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</si>
  <si>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</si>
  <si>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</si>
  <si>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</si>
  <si>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</si>
  <si>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</si>
  <si>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</si>
  <si>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</si>
  <si>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</si>
  <si>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</si>
  <si>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</si>
  <si>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</si>
  <si>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</si>
  <si>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</si>
  <si>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</si>
  <si>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</si>
  <si>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</si>
  <si>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</si>
  <si>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</si>
  <si>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</si>
  <si>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</si>
  <si>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</si>
  <si>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</si>
  <si>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</si>
  <si>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</si>
  <si>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</si>
  <si>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</si>
  <si>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</si>
  <si>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</si>
  <si>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</si>
  <si>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</si>
  <si>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</si>
  <si>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</si>
  <si>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</si>
  <si>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</si>
  <si>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</si>
  <si>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</si>
  <si>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</si>
  <si>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</si>
  <si>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</si>
  <si>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</si>
  <si>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</si>
  <si>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</si>
  <si>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</si>
  <si>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</si>
  <si>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</si>
  <si>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</si>
  <si>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</si>
  <si>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</si>
  <si>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</si>
  <si>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</si>
  <si>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</si>
  <si>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</si>
  <si>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</si>
  <si>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</si>
  <si>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</si>
  <si>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</si>
  <si>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</si>
  <si>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</si>
  <si>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</si>
  <si>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</si>
  <si>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</si>
  <si>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</si>
  <si>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</si>
  <si>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</si>
  <si>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</si>
  <si>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</si>
  <si>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</si>
  <si>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</si>
  <si>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</si>
  <si>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</si>
  <si>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</si>
  <si>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</si>
  <si>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</si>
  <si>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</si>
  <si>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</si>
  <si>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</si>
  <si>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</si>
  <si>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</si>
  <si>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</si>
  <si>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</si>
  <si>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</si>
  <si>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</si>
  <si>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</si>
  <si>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</si>
  <si>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</si>
  <si>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</si>
  <si>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</si>
  <si>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</si>
  <si>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</si>
  <si>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</si>
  <si>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</si>
  <si>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</si>
  <si>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</si>
  <si>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</si>
  <si>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</si>
  <si>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</si>
  <si>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</si>
  <si>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</si>
  <si>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</si>
  <si>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</si>
  <si>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</si>
  <si>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</si>
  <si>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</si>
  <si>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</si>
  <si>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</si>
  <si>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</si>
  <si>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</si>
  <si>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</si>
  <si>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</si>
  <si>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</si>
  <si>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</si>
  <si>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</si>
  <si>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</si>
  <si>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</si>
  <si>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</si>
  <si>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</si>
  <si>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</si>
  <si>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</si>
  <si>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</si>
  <si>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</si>
  <si>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</si>
  <si>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</si>
  <si>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</si>
  <si>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</si>
  <si>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</si>
  <si>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</si>
  <si>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</si>
  <si>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</si>
  <si>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</si>
  <si>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</si>
  <si>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</si>
  <si>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</si>
  <si>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</si>
  <si>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</si>
  <si>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</si>
  <si>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</si>
  <si>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</si>
  <si>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</si>
  <si>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</si>
  <si>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</si>
  <si>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</si>
  <si>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</si>
  <si>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</si>
  <si>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</si>
  <si>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</si>
  <si>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</si>
  <si>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</si>
  <si>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</si>
  <si>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</si>
  <si>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</si>
  <si>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</si>
  <si>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</si>
  <si>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</si>
  <si>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</si>
  <si>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</si>
  <si>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</si>
  <si>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</si>
  <si>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</si>
  <si>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</si>
  <si>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</si>
  <si>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</si>
  <si>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</si>
  <si>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</si>
  <si>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</si>
  <si>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</si>
  <si>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</si>
  <si>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</si>
  <si>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</si>
  <si>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</si>
  <si>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</si>
  <si>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</si>
  <si>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</si>
  <si>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</si>
  <si>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</si>
  <si>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</si>
  <si>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</si>
  <si>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</si>
  <si>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</si>
  <si>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</si>
  <si>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</si>
  <si>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</si>
  <si>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</si>
  <si>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</si>
  <si>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</si>
  <si>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</si>
  <si>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</si>
  <si>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</si>
  <si>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</si>
  <si>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</si>
  <si>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</si>
  <si>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</si>
  <si>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</si>
  <si>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</si>
  <si>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</si>
  <si>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</si>
  <si>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</si>
  <si>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</si>
  <si>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</si>
  <si>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</si>
  <si>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</si>
  <si>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</si>
  <si>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</si>
  <si>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</si>
  <si>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</si>
  <si>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</si>
  <si>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</si>
  <si>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</si>
  <si>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</si>
  <si>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</si>
  <si>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</si>
  <si>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</si>
  <si>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</si>
  <si>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</si>
  <si>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</si>
  <si>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</si>
  <si>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</si>
  <si>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</si>
  <si>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</si>
  <si>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</si>
  <si>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</si>
  <si>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</si>
  <si>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</si>
  <si>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</si>
  <si>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</si>
  <si>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</si>
  <si>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</si>
  <si>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</si>
  <si>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</si>
  <si>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</si>
  <si>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</si>
  <si>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</si>
  <si>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</si>
  <si>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</si>
  <si>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</si>
  <si>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</si>
  <si>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</si>
  <si>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</si>
  <si>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</si>
  <si>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</si>
  <si>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</si>
  <si>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</si>
  <si>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</si>
  <si>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</si>
  <si>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</si>
  <si>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</si>
  <si>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</si>
  <si>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</si>
  <si>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</si>
  <si>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</si>
  <si>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</si>
  <si>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</si>
  <si>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</si>
  <si>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</si>
  <si>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</si>
  <si>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</si>
  <si>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</si>
  <si>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</si>
  <si>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</si>
  <si>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</si>
  <si>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</si>
  <si>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</si>
  <si>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</si>
  <si>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</si>
  <si>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</si>
  <si>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</si>
  <si>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</si>
  <si>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</si>
  <si>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</si>
  <si>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</si>
  <si>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</si>
  <si>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</si>
  <si>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</si>
  <si>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</si>
  <si>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</si>
  <si>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</si>
  <si>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</si>
  <si>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</si>
  <si>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</si>
  <si>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</si>
  <si>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</si>
  <si>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</si>
  <si>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</si>
  <si>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</si>
  <si>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</si>
  <si>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</si>
  <si>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</si>
  <si>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</si>
  <si>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</si>
  <si>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</si>
  <si>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</si>
  <si>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</si>
  <si>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</si>
  <si>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</si>
  <si>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</si>
  <si>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</si>
  <si>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</si>
  <si>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</si>
  <si>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</si>
  <si>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</si>
  <si>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</si>
  <si>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</si>
  <si>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</si>
  <si>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</si>
  <si>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</si>
  <si>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</si>
  <si>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</si>
  <si>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</si>
  <si>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</si>
  <si>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</si>
  <si>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</si>
  <si>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</si>
  <si>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</si>
  <si>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</si>
  <si>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</si>
  <si>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</si>
  <si>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</si>
  <si>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</si>
  <si>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</si>
  <si>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</si>
  <si>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</si>
  <si>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</si>
  <si>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</si>
  <si>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</si>
  <si>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</si>
  <si>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</si>
  <si>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</si>
  <si>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</si>
  <si>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</si>
  <si>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</si>
  <si>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</si>
  <si>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</si>
  <si>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</si>
  <si>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</si>
  <si>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</si>
  <si>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</si>
  <si>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</si>
  <si>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</si>
  <si>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</si>
  <si>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</si>
  <si>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</si>
  <si>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</si>
  <si>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</si>
  <si>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</si>
  <si>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</si>
  <si>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</si>
  <si>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</si>
  <si>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</si>
  <si>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</si>
  <si>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</si>
  <si>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</si>
  <si>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</si>
  <si>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</si>
  <si>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</si>
  <si>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</si>
  <si>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</si>
  <si>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</si>
  <si>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</si>
  <si>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</si>
  <si>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</si>
  <si>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</si>
  <si>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</si>
  <si>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</si>
  <si>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</si>
  <si>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</si>
  <si>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</si>
  <si>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</si>
  <si>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</si>
  <si>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</si>
  <si>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</si>
  <si>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</si>
  <si>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</si>
  <si>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</si>
  <si>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</si>
  <si>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</si>
  <si>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</si>
  <si>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</si>
  <si>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</si>
  <si>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</si>
  <si>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</si>
  <si>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</si>
  <si>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</si>
  <si>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</si>
  <si>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</si>
  <si>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</si>
  <si>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</si>
  <si>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</si>
  <si>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</si>
  <si>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</si>
  <si>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</si>
  <si>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</si>
  <si>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</si>
  <si>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</si>
  <si>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</si>
  <si>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</si>
  <si>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</si>
  <si>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</si>
  <si>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</si>
  <si>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</si>
  <si>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</si>
  <si>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</si>
  <si>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</si>
  <si>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</si>
  <si>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</si>
  <si>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</si>
  <si>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</si>
  <si>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</si>
  <si>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</si>
  <si>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</si>
  <si>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</si>
  <si>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</si>
  <si>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</si>
  <si>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</si>
  <si>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</si>
  <si>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</si>
  <si>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</si>
  <si>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</si>
  <si>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</si>
  <si>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</si>
  <si>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</si>
  <si>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</si>
  <si>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</si>
  <si>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</si>
  <si>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</si>
  <si>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</si>
  <si>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</si>
  <si>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</si>
  <si>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</si>
  <si>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</si>
  <si>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</si>
  <si>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</si>
  <si>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</si>
  <si>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</si>
  <si>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</si>
  <si>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</si>
  <si>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</si>
  <si>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</si>
  <si>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</si>
  <si>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</si>
  <si>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</si>
  <si>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</si>
  <si>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</si>
  <si>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</si>
  <si>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</si>
  <si>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</si>
  <si>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</si>
  <si>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</si>
  <si>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</si>
  <si>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</si>
  <si>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</si>
  <si>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</si>
  <si>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</si>
  <si>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</si>
  <si>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</si>
  <si>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</si>
  <si>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</si>
  <si>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</si>
  <si>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</si>
  <si>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</si>
  <si>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</si>
  <si>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</si>
  <si>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</si>
  <si>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</si>
  <si>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</si>
  <si>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</si>
  <si>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</si>
  <si>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</si>
  <si>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</si>
  <si>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</si>
  <si>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</si>
  <si>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</si>
  <si>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</si>
  <si>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</si>
  <si>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</si>
  <si>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</si>
  <si>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</si>
  <si>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</si>
  <si>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</si>
  <si>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</si>
  <si>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</si>
  <si>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</si>
  <si>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</si>
  <si>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</si>
  <si>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</si>
  <si>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</si>
  <si>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</si>
  <si>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</si>
  <si>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</si>
  <si>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</si>
  <si>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</si>
  <si>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</si>
  <si>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</si>
  <si>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</si>
  <si>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</si>
  <si>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</si>
  <si>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</si>
  <si>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</si>
  <si>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</si>
  <si>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</si>
  <si>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</si>
  <si>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</si>
  <si>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</si>
  <si>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</si>
  <si>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</si>
  <si>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</si>
  <si>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</si>
  <si>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</si>
  <si>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</si>
  <si>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</si>
  <si>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</si>
  <si>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</si>
  <si>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</si>
  <si>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</si>
  <si>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</si>
  <si>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</si>
  <si>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</si>
  <si>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</si>
  <si>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</si>
  <si>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</si>
  <si>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</si>
  <si>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</si>
  <si>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</si>
  <si>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</si>
  <si>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</si>
  <si>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</si>
  <si>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</si>
  <si>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</si>
  <si>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</si>
  <si>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</si>
  <si>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</si>
  <si>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</si>
  <si>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</si>
  <si>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</si>
  <si>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</si>
  <si>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</si>
  <si>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</si>
  <si>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</si>
  <si>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</si>
  <si>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</si>
  <si>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</si>
  <si>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</si>
  <si>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</si>
  <si>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</si>
  <si>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</si>
  <si>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</si>
  <si>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</si>
  <si>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</si>
  <si>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</si>
  <si>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</si>
  <si>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</si>
  <si>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</si>
  <si>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</si>
  <si>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</si>
  <si>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</si>
  <si>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</si>
  <si>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</si>
  <si>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</si>
  <si>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</si>
  <si>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</si>
  <si>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</si>
  <si>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</si>
  <si>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</si>
  <si>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</si>
  <si>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</si>
  <si>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</si>
  <si>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</si>
  <si>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</si>
  <si>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</si>
  <si>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</si>
  <si>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</si>
  <si>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</si>
  <si>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</si>
  <si>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</si>
  <si>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</si>
  <si>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</si>
  <si>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</si>
  <si>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</si>
  <si>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</si>
  <si>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</si>
  <si>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</si>
  <si>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</si>
  <si>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</si>
  <si>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</si>
  <si>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</si>
  <si>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</si>
  <si>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</si>
  <si>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</si>
  <si>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</si>
  <si>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</si>
  <si>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</si>
  <si>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</si>
  <si>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</si>
  <si>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</si>
  <si>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</si>
  <si>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</si>
  <si>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</si>
  <si>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</si>
  <si>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</si>
  <si>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</si>
  <si>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</si>
  <si>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</si>
  <si>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</si>
  <si>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</si>
  <si>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</si>
  <si>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</si>
  <si>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</si>
  <si>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</si>
  <si>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</si>
  <si>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</si>
  <si>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</si>
  <si>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</si>
  <si>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</si>
  <si>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</si>
  <si>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</si>
  <si>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</si>
  <si>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</si>
  <si>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</si>
  <si>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</si>
  <si>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</si>
  <si>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</si>
  <si>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</si>
  <si>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</si>
  <si>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</si>
  <si>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</si>
  <si>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</si>
  <si>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</si>
  <si>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</si>
  <si>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</si>
  <si>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</si>
  <si>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</si>
  <si>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</si>
  <si>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</si>
  <si>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</si>
  <si>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</si>
  <si>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</si>
  <si>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</si>
  <si>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</si>
  <si>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</si>
  <si>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</si>
  <si>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</si>
  <si>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</si>
  <si>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</si>
  <si>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</si>
  <si>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</si>
  <si>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</si>
  <si>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</si>
  <si>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</si>
  <si>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</si>
  <si>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</si>
  <si>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</si>
  <si>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</si>
  <si>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</si>
  <si>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</si>
  <si>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</si>
  <si>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</si>
  <si>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</si>
  <si>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</si>
  <si>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</si>
  <si>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</si>
  <si>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</si>
  <si>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</si>
  <si>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</si>
  <si>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</si>
  <si>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</si>
  <si>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</si>
  <si>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</si>
  <si>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</si>
  <si>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</si>
  <si>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</si>
  <si>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</si>
  <si>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</si>
  <si>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</si>
  <si>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</si>
  <si>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</si>
  <si>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</si>
  <si>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</si>
  <si>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</si>
  <si>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</si>
  <si>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</si>
  <si>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</si>
  <si>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</si>
  <si>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</si>
  <si>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</si>
  <si>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</si>
  <si>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</si>
  <si>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</si>
  <si>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</si>
  <si>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</si>
  <si>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</si>
  <si>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</si>
  <si>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</si>
  <si>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</si>
  <si>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</si>
  <si>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</si>
  <si>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</si>
  <si>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</si>
  <si>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</si>
  <si>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</si>
  <si>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</si>
  <si>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</si>
  <si>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</si>
  <si>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</si>
  <si>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</si>
  <si>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</si>
  <si>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</si>
  <si>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</si>
  <si>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</si>
  <si>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</si>
  <si>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</si>
  <si>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</si>
  <si>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</si>
  <si>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</si>
  <si>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</si>
  <si>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</si>
  <si>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</si>
  <si>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</si>
  <si>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</si>
  <si>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</si>
  <si>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</si>
  <si>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</si>
  <si>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</si>
  <si>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</si>
  <si>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</si>
  <si>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</si>
  <si>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</si>
  <si>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</si>
  <si>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</si>
  <si>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</si>
  <si>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</si>
  <si>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</si>
  <si>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</si>
  <si>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</si>
  <si>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</si>
  <si>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</si>
  <si>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</si>
  <si>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</si>
  <si>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</si>
  <si>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</si>
  <si>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</si>
  <si>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</si>
  <si>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</si>
  <si>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</si>
  <si>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</si>
  <si>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</si>
  <si>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</si>
  <si>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</si>
  <si>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</si>
  <si>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</si>
  <si>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</si>
  <si>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</si>
  <si>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</si>
  <si>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</si>
  <si>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</si>
  <si>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</si>
  <si>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</si>
  <si>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</si>
  <si>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</si>
  <si>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</si>
  <si>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</si>
  <si>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</si>
  <si>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</si>
  <si>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</si>
  <si>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</si>
  <si>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</si>
  <si>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</si>
  <si>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</si>
  <si>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</si>
  <si>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</si>
  <si>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</si>
  <si>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</si>
  <si>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</si>
  <si>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</si>
  <si>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</si>
  <si>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</si>
  <si>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</si>
  <si>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</si>
  <si>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</si>
  <si>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</si>
  <si>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</si>
  <si>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</si>
  <si>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</si>
  <si>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</si>
  <si>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</si>
  <si>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</si>
  <si>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</si>
  <si>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</si>
  <si>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</si>
  <si>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</si>
  <si>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</si>
  <si>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</si>
  <si>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</si>
  <si>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</si>
  <si>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</si>
  <si>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</si>
  <si>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</si>
  <si>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</si>
  <si>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</si>
  <si>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</si>
  <si>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</si>
  <si>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</si>
  <si>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</si>
  <si>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</si>
  <si>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</si>
  <si>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</si>
  <si>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</si>
  <si>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</si>
  <si>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</si>
  <si>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</si>
  <si>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</si>
  <si>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</si>
  <si>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</si>
  <si>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</si>
  <si>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</si>
  <si>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</si>
  <si>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</si>
  <si>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</si>
  <si>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</si>
  <si>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</si>
  <si>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</si>
  <si>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</si>
  <si>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</si>
  <si>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</si>
  <si>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</si>
  <si>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</si>
  <si>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</si>
  <si>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</si>
  <si>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</si>
  <si>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</si>
  <si>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</si>
  <si>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</si>
  <si>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</si>
  <si>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</si>
  <si>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</si>
  <si>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</si>
  <si>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</si>
  <si>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</si>
  <si>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</si>
  <si>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</si>
  <si>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</si>
  <si>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</si>
  <si>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</si>
  <si>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</si>
  <si>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</si>
  <si>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</si>
  <si>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</si>
  <si>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</si>
  <si>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</si>
  <si>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</si>
  <si>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</si>
  <si>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</si>
  <si>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</si>
  <si>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</si>
  <si>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</si>
  <si>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</si>
  <si>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</si>
  <si>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</si>
  <si>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</si>
  <si>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</si>
  <si>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</si>
  <si>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</si>
  <si>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</si>
  <si>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</si>
  <si>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</si>
  <si>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</si>
  <si>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</si>
  <si>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</si>
  <si>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</si>
  <si>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</si>
  <si>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</si>
  <si>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</si>
  <si>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</si>
  <si>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</si>
  <si>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</si>
  <si>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</si>
  <si>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</si>
  <si>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</si>
  <si>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</si>
  <si>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</si>
  <si>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</si>
  <si>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</si>
  <si>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</si>
  <si>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</si>
  <si>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</si>
  <si>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</si>
  <si>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</si>
  <si>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</si>
  <si>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</si>
  <si>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</si>
  <si>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</si>
  <si>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</si>
  <si>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</si>
  <si>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</si>
  <si>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</si>
  <si>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</si>
  <si>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</si>
  <si>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</si>
  <si>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</si>
  <si>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</si>
  <si>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</si>
  <si>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</si>
  <si>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</si>
  <si>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</si>
  <si>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</si>
  <si>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</si>
  <si>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</si>
  <si>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</si>
  <si>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</si>
  <si>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</si>
  <si>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</si>
  <si>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</si>
  <si>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</si>
  <si>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</si>
  <si>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</si>
  <si>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</si>
  <si>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</si>
  <si>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</si>
  <si>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</si>
  <si>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</si>
  <si>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</si>
  <si>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</si>
  <si>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</si>
  <si>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</si>
  <si>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</si>
  <si>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</si>
  <si>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</si>
  <si>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</si>
  <si>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</si>
  <si>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</si>
  <si>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</si>
  <si>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</si>
  <si>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</si>
  <si>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</si>
  <si>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</si>
  <si>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</si>
  <si>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</si>
  <si>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</si>
  <si>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</si>
  <si>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</si>
  <si>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</si>
  <si>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</si>
  <si>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</si>
  <si>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</si>
  <si>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</si>
  <si>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</si>
  <si>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</si>
  <si>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</si>
  <si>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</si>
  <si>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</si>
  <si>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</si>
  <si>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</si>
  <si>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</si>
  <si>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</si>
  <si>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</si>
  <si>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</si>
  <si>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</si>
  <si>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</si>
  <si>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</si>
  <si>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</si>
  <si>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</si>
  <si>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</si>
  <si>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</si>
  <si>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</si>
  <si>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</si>
  <si>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</si>
  <si>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</si>
  <si>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</si>
  <si>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</si>
  <si>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</si>
  <si>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</si>
  <si>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</si>
  <si>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</si>
  <si>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</si>
  <si>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</si>
  <si>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</si>
  <si>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</si>
  <si>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</si>
  <si>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</si>
  <si>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</si>
  <si>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</si>
  <si>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</si>
  <si>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</si>
  <si>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</si>
  <si>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</si>
  <si>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</si>
  <si>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</si>
  <si>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</si>
  <si>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</si>
  <si>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</si>
  <si>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</si>
  <si>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</si>
  <si>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</si>
  <si>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</si>
  <si>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</si>
  <si>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</si>
  <si>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</si>
  <si>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</si>
  <si>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</si>
  <si>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</si>
  <si>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</si>
  <si>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</si>
  <si>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</si>
  <si>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</si>
  <si>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</si>
  <si>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</si>
  <si>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</si>
  <si>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</si>
  <si>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</si>
  <si>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</si>
  <si>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</si>
  <si>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</si>
  <si>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</si>
  <si>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</si>
  <si>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</si>
  <si>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</si>
  <si>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</si>
  <si>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</si>
  <si>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</si>
  <si>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</si>
  <si>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</si>
  <si>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</si>
  <si>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</si>
  <si>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</si>
  <si>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</si>
  <si>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</si>
  <si>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</si>
  <si>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</si>
  <si>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</si>
  <si>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</si>
  <si>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</si>
  <si>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</si>
  <si>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</si>
  <si>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</si>
  <si>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</si>
  <si>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</si>
  <si>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</si>
  <si>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</si>
  <si>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</si>
  <si>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</si>
  <si>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</si>
  <si>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</si>
  <si>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</si>
  <si>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</si>
  <si>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</si>
  <si>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</si>
  <si>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</si>
  <si>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</si>
  <si>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</si>
  <si>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</si>
  <si>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</si>
  <si>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</si>
  <si>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</si>
  <si>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</si>
  <si>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</si>
  <si>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</si>
  <si>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</si>
  <si>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</si>
  <si>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</si>
  <si>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</si>
  <si>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</si>
  <si>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</si>
  <si>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</si>
  <si>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</si>
  <si>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</si>
  <si>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</si>
  <si>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</si>
  <si>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</si>
  <si>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</si>
  <si>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</si>
  <si>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</si>
  <si>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</si>
  <si>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</si>
  <si>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</si>
  <si>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</si>
  <si>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</si>
  <si>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</si>
  <si>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</si>
  <si>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</si>
  <si>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</si>
  <si>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</si>
  <si>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</si>
  <si>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</si>
  <si>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</si>
  <si>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</si>
  <si>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</si>
  <si>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</si>
  <si>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</si>
  <si>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</si>
  <si>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</si>
  <si>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</si>
  <si>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</si>
  <si>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</si>
  <si>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</si>
  <si>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</si>
  <si>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</si>
  <si>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</si>
  <si>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</si>
  <si>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</si>
  <si>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</si>
  <si>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</si>
  <si>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</si>
  <si>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</si>
  <si>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</si>
  <si>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</si>
  <si>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</si>
  <si>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</si>
  <si>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</si>
  <si>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</si>
  <si>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</si>
  <si>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</si>
  <si>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</si>
  <si>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</si>
  <si>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</si>
  <si>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</si>
  <si>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</si>
  <si>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</si>
  <si>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</si>
  <si>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</si>
  <si>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</si>
  <si>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</si>
  <si>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</si>
  <si>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</si>
  <si>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</si>
  <si>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</si>
  <si>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</si>
  <si>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</si>
  <si>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</si>
  <si>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</si>
  <si>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</si>
  <si>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</si>
  <si>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</si>
  <si>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</si>
  <si>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</si>
  <si>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</si>
  <si>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</si>
  <si>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</si>
  <si>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</si>
  <si>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</si>
  <si>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</si>
  <si>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</si>
  <si>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</si>
  <si>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</si>
  <si>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</si>
  <si>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</si>
  <si>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</si>
  <si>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</si>
  <si>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</si>
  <si>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</si>
  <si>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</si>
  <si>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</si>
  <si>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</si>
  <si>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</si>
  <si>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</si>
  <si>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</si>
  <si>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</si>
  <si>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</si>
  <si>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</si>
  <si>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</si>
  <si>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</si>
  <si>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</si>
  <si>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</si>
  <si>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</si>
  <si>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</si>
  <si>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</si>
  <si>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</si>
  <si>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</si>
  <si>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</si>
  <si>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</si>
  <si>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</si>
  <si>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</si>
  <si>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</si>
  <si>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</si>
  <si>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</si>
  <si>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</si>
  <si>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</si>
  <si>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</si>
  <si>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</si>
  <si>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</si>
  <si>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</si>
  <si>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</si>
  <si>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</si>
  <si>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</si>
  <si>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</si>
  <si>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</si>
  <si>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</si>
  <si>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</si>
  <si>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</si>
  <si>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</si>
  <si>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</si>
  <si>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</si>
  <si>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</si>
  <si>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</si>
  <si>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</si>
  <si>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</si>
  <si>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</si>
  <si>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</si>
  <si>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</si>
  <si>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</si>
  <si>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</si>
  <si>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</si>
  <si>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</si>
  <si>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</si>
  <si>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</si>
  <si>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</si>
  <si>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</si>
  <si>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</si>
  <si>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</si>
  <si>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</si>
  <si>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</si>
  <si>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</si>
  <si>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</si>
  <si>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</si>
  <si>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</si>
  <si>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</si>
  <si>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</si>
  <si>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</si>
  <si>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</si>
  <si>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</si>
  <si>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</si>
  <si>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</si>
  <si>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</si>
  <si>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</si>
  <si>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</si>
  <si>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</si>
  <si>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</si>
  <si>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</si>
  <si>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</si>
  <si>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</si>
  <si>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</si>
  <si>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</si>
  <si>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</si>
  <si>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</si>
  <si>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</si>
  <si>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</si>
  <si>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</si>
  <si>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</si>
  <si>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</si>
  <si>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</si>
  <si>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</si>
  <si>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</si>
  <si>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</si>
  <si>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</si>
  <si>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</si>
  <si>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</si>
  <si>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</si>
  <si>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</si>
  <si>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</si>
  <si>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</si>
  <si>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</si>
  <si>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</si>
  <si>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</si>
  <si>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</si>
  <si>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</si>
  <si>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</si>
  <si>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</si>
  <si>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</si>
  <si>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</si>
  <si>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</si>
  <si>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</si>
  <si>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</si>
  <si>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</si>
  <si>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</si>
  <si>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</si>
  <si>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</si>
  <si>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</si>
  <si>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</si>
  <si>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</si>
  <si>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</si>
  <si>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</si>
  <si>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</si>
  <si>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</si>
  <si>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</si>
  <si>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</si>
  <si>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</si>
  <si>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</si>
  <si>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</si>
  <si>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</si>
  <si>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</si>
  <si>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</si>
  <si>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</si>
  <si>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</si>
  <si>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</si>
  <si>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</si>
  <si>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</si>
  <si>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</si>
  <si>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</si>
  <si>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</si>
  <si>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</si>
  <si>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</si>
  <si>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</si>
  <si>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</si>
  <si>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</si>
  <si>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</si>
  <si>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</si>
  <si>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</si>
  <si>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</si>
  <si>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</si>
  <si>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</si>
  <si>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</si>
  <si>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</si>
  <si>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</si>
  <si>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</si>
  <si>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</si>
  <si>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</si>
  <si>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</si>
  <si>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</si>
  <si>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</si>
  <si>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</si>
  <si>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</si>
  <si>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</si>
  <si>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</si>
  <si>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</si>
  <si>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</si>
  <si>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</si>
  <si>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</si>
  <si>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</si>
  <si>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</si>
  <si>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</si>
  <si>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</si>
  <si>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</si>
  <si>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</si>
  <si>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</si>
  <si>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</si>
  <si>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</si>
  <si>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</si>
  <si>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</si>
  <si>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</si>
  <si>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</si>
  <si>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</si>
  <si>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</si>
  <si>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</si>
  <si>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</si>
  <si>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</si>
  <si>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</si>
  <si>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</si>
  <si>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</si>
  <si>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</si>
  <si>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</si>
  <si>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</si>
  <si>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</si>
  <si>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</si>
  <si>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</si>
  <si>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</si>
  <si>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</si>
  <si>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</si>
  <si>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</si>
  <si>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</si>
  <si>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</si>
  <si>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</si>
  <si>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</si>
  <si>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</si>
  <si>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</si>
  <si>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</si>
  <si>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</si>
  <si>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</si>
  <si>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</si>
  <si>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</si>
  <si>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</si>
  <si>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</si>
  <si>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</si>
  <si>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</si>
  <si>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</si>
  <si>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</si>
  <si>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</si>
  <si>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</si>
  <si>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</si>
  <si>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</si>
  <si>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</si>
  <si>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</si>
  <si>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</si>
  <si>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</si>
  <si>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</si>
  <si>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</si>
  <si>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</si>
  <si>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</si>
  <si>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</si>
  <si>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</si>
  <si>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</si>
  <si>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</si>
  <si>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</si>
  <si>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</si>
  <si>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</si>
  <si>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</si>
  <si>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</si>
  <si>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</si>
  <si>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</si>
  <si>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</si>
  <si>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</si>
  <si>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</si>
  <si>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</si>
  <si>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</si>
  <si>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</si>
  <si>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</si>
  <si>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</si>
  <si>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</si>
  <si>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</si>
  <si>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</si>
  <si>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</si>
  <si>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</si>
  <si>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</si>
  <si>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</si>
  <si>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</si>
  <si>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</si>
  <si>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</si>
  <si>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</si>
  <si>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</si>
  <si>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</si>
  <si>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</si>
  <si>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</si>
  <si>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</si>
  <si>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</si>
  <si>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</si>
  <si>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</si>
  <si>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</si>
  <si>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</si>
  <si>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</si>
  <si>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</si>
  <si>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</si>
  <si>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</si>
  <si>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</si>
  <si>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</si>
  <si>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</si>
  <si>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</si>
  <si>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</si>
  <si>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</si>
  <si>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</si>
  <si>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</si>
  <si>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</si>
  <si>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</si>
  <si>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</si>
  <si>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</si>
  <si>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</si>
  <si>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</si>
  <si>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</si>
  <si>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</si>
  <si>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</si>
  <si>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</si>
  <si>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</si>
  <si>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</si>
  <si>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</si>
  <si>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</si>
  <si>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</si>
  <si>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</si>
  <si>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</si>
  <si>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</si>
  <si>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</si>
  <si>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</si>
  <si>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</si>
  <si>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</si>
  <si>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</si>
  <si>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</si>
  <si>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</si>
  <si>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</si>
  <si>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</si>
  <si>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</si>
  <si>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</si>
  <si>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</si>
  <si>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</si>
  <si>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</si>
  <si>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</si>
  <si>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</si>
  <si>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</si>
  <si>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</si>
  <si>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</si>
  <si>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</si>
  <si>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</si>
  <si>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</si>
  <si>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</si>
  <si>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</si>
  <si>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</si>
  <si>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</si>
  <si>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</si>
  <si>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</si>
  <si>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</si>
  <si>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</si>
  <si>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</si>
  <si>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</si>
  <si>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</si>
  <si>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</si>
  <si>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</si>
  <si>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</si>
  <si>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</si>
  <si>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</si>
  <si>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</si>
  <si>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</si>
  <si>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</si>
  <si>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</si>
  <si>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</si>
  <si>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</si>
  <si>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</si>
  <si>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</si>
  <si>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</si>
  <si>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</si>
  <si>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</si>
  <si>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</si>
  <si>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</si>
  <si>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</si>
  <si>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</si>
  <si>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</si>
  <si>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</si>
  <si>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</si>
  <si>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</si>
  <si>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</si>
  <si>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</si>
  <si>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</si>
  <si>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</si>
  <si>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</si>
  <si>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</si>
  <si>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</si>
  <si>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</si>
  <si>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</si>
  <si>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</si>
  <si>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</si>
  <si>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</si>
  <si>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</si>
  <si>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</si>
  <si>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</si>
  <si>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</si>
  <si>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</si>
  <si>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</si>
  <si>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</si>
  <si>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</si>
  <si>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</si>
  <si>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</si>
  <si>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</si>
  <si>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</si>
  <si>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</si>
  <si>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</si>
  <si>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</si>
  <si>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</si>
  <si>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</si>
  <si>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</si>
  <si>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</si>
  <si>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</si>
  <si>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</si>
  <si>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</si>
  <si>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</si>
  <si>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</si>
  <si>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</si>
  <si>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</si>
  <si>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</si>
  <si>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</si>
  <si>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</si>
  <si>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</si>
  <si>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</si>
  <si>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</si>
  <si>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</si>
  <si>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</si>
  <si>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</si>
  <si>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</si>
  <si>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</si>
  <si>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</si>
  <si>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</si>
  <si>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</si>
  <si>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</si>
  <si>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</si>
  <si>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</si>
  <si>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</si>
  <si>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</si>
  <si>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</si>
  <si>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</si>
  <si>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</si>
  <si>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</si>
  <si>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</si>
  <si>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</si>
  <si>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</si>
  <si>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</si>
  <si>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</si>
  <si>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</si>
  <si>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</si>
  <si>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</si>
  <si>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</si>
  <si>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</si>
  <si>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</si>
  <si>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</si>
  <si>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</si>
  <si>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</si>
  <si>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</si>
  <si>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</si>
  <si>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</si>
  <si>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</si>
  <si>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</si>
  <si>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</si>
  <si>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</si>
  <si>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</si>
  <si>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</si>
  <si>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</si>
  <si>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</si>
  <si>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</si>
  <si>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</si>
  <si>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</si>
  <si>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</si>
  <si>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</si>
  <si>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</si>
  <si>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</si>
  <si>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</si>
  <si>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</si>
  <si>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</si>
  <si>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</si>
  <si>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</si>
  <si>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</si>
  <si>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</si>
  <si>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</si>
  <si>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</si>
  <si>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</si>
  <si>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</si>
  <si>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</si>
  <si>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</si>
  <si>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</si>
  <si>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</si>
  <si>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</si>
  <si>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</si>
  <si>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</si>
  <si>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</si>
  <si>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</si>
  <si>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</si>
  <si>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</si>
  <si>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</si>
  <si>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</si>
  <si>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</si>
  <si>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</si>
  <si>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</si>
  <si>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</si>
  <si>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</si>
  <si>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</si>
  <si>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</si>
  <si>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</si>
  <si>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</si>
  <si>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</si>
  <si>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</si>
  <si>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</si>
  <si>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</si>
  <si>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</si>
  <si>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</si>
  <si>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</si>
  <si>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</si>
  <si>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</si>
  <si>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</si>
  <si>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</si>
  <si>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</si>
  <si>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</si>
  <si>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</si>
  <si>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</si>
  <si>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</si>
  <si>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</si>
  <si>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</si>
  <si>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</si>
  <si>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</si>
  <si>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</si>
  <si>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</si>
  <si>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</si>
  <si>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</si>
  <si>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</si>
  <si>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</si>
  <si>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</si>
  <si>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</si>
  <si>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</si>
  <si>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</si>
  <si>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</si>
  <si>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</si>
  <si>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</si>
  <si>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</si>
  <si>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</si>
  <si>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</si>
  <si>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</si>
  <si>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</si>
  <si>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</si>
  <si>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</si>
  <si>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</si>
  <si>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</si>
  <si>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</si>
  <si>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</si>
  <si>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</si>
  <si>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</si>
  <si>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</si>
  <si>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</si>
  <si>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</si>
  <si>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</si>
  <si>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</si>
  <si>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</si>
  <si>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</si>
  <si>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</si>
  <si>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</si>
  <si>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</si>
  <si>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</si>
  <si>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</si>
  <si>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</si>
  <si>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</si>
  <si>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</si>
  <si>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</si>
  <si>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</si>
  <si>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</si>
  <si>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</si>
  <si>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</si>
  <si>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</si>
  <si>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</si>
  <si>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</si>
  <si>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</si>
  <si>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</si>
  <si>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</si>
  <si>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</si>
  <si>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</si>
  <si>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</si>
  <si>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</si>
  <si>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</si>
  <si>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</si>
  <si>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</si>
  <si>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</si>
  <si>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</si>
  <si>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</si>
  <si>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</si>
  <si>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</si>
  <si>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</si>
  <si>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</si>
  <si>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</si>
  <si>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</si>
  <si>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</si>
  <si>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</si>
  <si>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</si>
  <si>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</si>
  <si>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</si>
  <si>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</si>
  <si>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</si>
  <si>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</si>
  <si>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</si>
  <si>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</si>
  <si>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</si>
  <si>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</si>
  <si>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</si>
  <si>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</si>
  <si>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</si>
  <si>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</si>
  <si>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</si>
  <si>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</si>
  <si>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</si>
  <si>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</si>
  <si>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</si>
  <si>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</si>
  <si>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</si>
  <si>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</si>
  <si>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</si>
  <si>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</si>
  <si>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</si>
  <si>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</si>
  <si>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</si>
  <si>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</si>
  <si>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</si>
  <si>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</si>
  <si>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</si>
  <si>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</si>
  <si>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</si>
  <si>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</si>
  <si>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</si>
  <si>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</si>
  <si>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</si>
  <si>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</si>
  <si>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</si>
  <si>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</si>
  <si>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</si>
  <si>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</si>
  <si>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</si>
  <si>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</si>
  <si>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</si>
  <si>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</si>
  <si>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</si>
  <si>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</si>
  <si>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</si>
  <si>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</si>
  <si>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</si>
  <si>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</si>
  <si>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</si>
  <si>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</si>
  <si>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</si>
  <si>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</si>
  <si>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</si>
  <si>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</si>
  <si>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</si>
  <si>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</si>
  <si>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</si>
  <si>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</si>
  <si>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</si>
  <si>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</si>
  <si>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</si>
  <si>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</si>
  <si>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</si>
  <si>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</si>
  <si>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</si>
  <si>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</si>
  <si>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</si>
  <si>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</si>
  <si>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</si>
  <si>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</si>
  <si>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</si>
  <si>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</si>
  <si>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</si>
  <si>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</si>
  <si>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</si>
  <si>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</si>
  <si>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</si>
  <si>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</si>
  <si>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</si>
  <si>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</si>
  <si>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</si>
  <si>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</si>
  <si>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</si>
  <si>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</si>
  <si>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</si>
  <si>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</si>
  <si>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</si>
  <si>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</si>
  <si>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</si>
  <si>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</si>
  <si>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</si>
  <si>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</si>
  <si>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</si>
  <si>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</si>
  <si>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</si>
  <si>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</si>
  <si>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</si>
  <si>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</si>
  <si>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</si>
  <si>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</si>
  <si>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</si>
  <si>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</si>
  <si>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</si>
  <si>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</si>
  <si>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</si>
  <si>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</si>
  <si>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</si>
  <si>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</si>
  <si>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</si>
  <si>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</si>
  <si>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</si>
  <si>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</si>
  <si>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</si>
  <si>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</si>
  <si>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</si>
  <si>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</si>
  <si>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</si>
  <si>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</si>
  <si>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</si>
  <si>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</si>
  <si>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</si>
  <si>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</si>
  <si>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</si>
  <si>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</si>
  <si>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</si>
  <si>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</si>
  <si>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</si>
  <si>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</si>
  <si>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</si>
  <si>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</si>
  <si>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</si>
  <si>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</si>
  <si>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</si>
  <si>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</si>
  <si>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</si>
  <si>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</si>
  <si>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</si>
  <si>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</si>
  <si>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</si>
  <si>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</si>
  <si>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</si>
  <si>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</si>
  <si>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</si>
  <si>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</si>
  <si>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</si>
  <si>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</si>
  <si>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</si>
  <si>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</si>
  <si>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</si>
  <si>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</si>
  <si>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</si>
  <si>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</si>
  <si>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</si>
  <si>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</si>
  <si>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</si>
  <si>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</si>
  <si>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</si>
  <si>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</si>
  <si>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</si>
  <si>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</si>
  <si>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</si>
  <si>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</si>
  <si>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</si>
  <si>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</si>
  <si>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</si>
  <si>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</si>
  <si>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</si>
  <si>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</si>
  <si>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</si>
  <si>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</si>
  <si>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</si>
  <si>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</si>
  <si>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</si>
  <si>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</si>
  <si>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</si>
  <si>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</si>
  <si>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</si>
  <si>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</si>
  <si>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</si>
  <si>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</si>
  <si>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</si>
  <si>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</si>
  <si>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</si>
  <si>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</si>
  <si>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</si>
  <si>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</si>
  <si>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</si>
  <si>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</si>
  <si>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</si>
  <si>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</si>
  <si>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</si>
  <si>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</si>
  <si>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</si>
  <si>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</si>
  <si>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</si>
  <si>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</si>
  <si>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</si>
  <si>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</si>
  <si>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</si>
  <si>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</si>
  <si>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</si>
  <si>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</si>
  <si>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</si>
  <si>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</si>
  <si>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</si>
  <si>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</si>
  <si>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</si>
  <si>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</si>
  <si>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</si>
  <si>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</si>
  <si>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</si>
  <si>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</si>
  <si>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</si>
  <si>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</si>
  <si>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</si>
  <si>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</si>
  <si>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</si>
  <si>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</si>
  <si>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</si>
  <si>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</si>
  <si>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</si>
  <si>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</si>
  <si>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</si>
  <si>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</si>
  <si>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</si>
  <si>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</si>
  <si>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</si>
  <si>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</si>
  <si>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</si>
  <si>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</si>
  <si>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</si>
  <si>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</si>
  <si>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</si>
  <si>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</si>
  <si>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</si>
  <si>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</si>
  <si>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</si>
  <si>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</si>
  <si>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</si>
  <si>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</si>
  <si>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</si>
  <si>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</si>
  <si>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</si>
  <si>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</si>
  <si>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</si>
  <si>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</si>
  <si>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</si>
  <si>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</si>
  <si>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</si>
  <si>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</si>
  <si>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</si>
  <si>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</si>
  <si>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</si>
  <si>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</si>
  <si>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</si>
  <si>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</si>
  <si>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</si>
  <si>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</si>
  <si>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</si>
  <si>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</si>
  <si>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</si>
  <si>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</si>
  <si>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</si>
  <si>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</si>
  <si>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</si>
  <si>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</si>
  <si>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</si>
  <si>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</si>
  <si>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</si>
  <si>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</si>
  <si>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</si>
  <si>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</si>
  <si>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</si>
  <si>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</si>
  <si>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</si>
  <si>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</si>
  <si>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</si>
  <si>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</si>
  <si>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</si>
  <si>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</si>
  <si>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</si>
  <si>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</si>
  <si>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</si>
  <si>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</si>
  <si>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</si>
  <si>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</si>
  <si>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</si>
  <si>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</si>
  <si>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</si>
  <si>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</si>
  <si>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</si>
  <si>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</si>
  <si>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</si>
  <si>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</si>
  <si>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</si>
  <si>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</si>
  <si>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</si>
  <si>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</si>
  <si>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</si>
  <si>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</si>
  <si>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</si>
  <si>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</si>
  <si>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</si>
  <si>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</si>
  <si>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</si>
  <si>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</si>
  <si>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</si>
  <si>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</si>
  <si>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</si>
  <si>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</si>
  <si>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</si>
  <si>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</si>
  <si>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</si>
  <si>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</si>
  <si>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</si>
  <si>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</si>
  <si>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</si>
  <si>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</si>
  <si>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</si>
  <si>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</si>
  <si>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</si>
  <si>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</si>
  <si>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</si>
  <si>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</si>
  <si>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</si>
  <si>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</si>
  <si>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</si>
  <si>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</si>
  <si>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</si>
  <si>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</si>
  <si>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</si>
  <si>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</si>
  <si>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</si>
  <si>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</si>
  <si>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</si>
  <si>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</si>
  <si>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</si>
  <si>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</si>
  <si>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</si>
  <si>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</si>
  <si>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</si>
  <si>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</si>
  <si>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</si>
  <si>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</si>
  <si>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</si>
  <si>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</si>
  <si>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</si>
  <si>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</si>
  <si>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</si>
  <si>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</si>
  <si>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</si>
  <si>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</si>
  <si>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</si>
  <si>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</si>
  <si>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</si>
  <si>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</si>
  <si>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</si>
  <si>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</si>
  <si>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</si>
  <si>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</si>
  <si>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</si>
  <si>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</si>
  <si>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</si>
  <si>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</si>
  <si>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</si>
  <si>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</si>
  <si>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</si>
  <si>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</si>
  <si>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</si>
  <si>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</si>
  <si>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</si>
  <si>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</si>
  <si>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</si>
  <si>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</si>
  <si>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</si>
  <si>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</si>
  <si>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</si>
  <si>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</si>
  <si>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</si>
  <si>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</si>
  <si>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</si>
  <si>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</si>
  <si>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</si>
  <si>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</si>
  <si>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</si>
  <si>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</si>
  <si>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</si>
  <si>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</si>
  <si>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</si>
  <si>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</si>
  <si>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</si>
  <si>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</si>
  <si>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</si>
  <si>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</si>
  <si>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</si>
  <si>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</si>
  <si>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</si>
  <si>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</si>
  <si>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</si>
  <si>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</si>
  <si>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</si>
  <si>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</si>
  <si>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</si>
  <si>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</si>
  <si>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</si>
  <si>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</si>
  <si>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</si>
  <si>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</si>
  <si>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</si>
  <si>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</si>
  <si>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</si>
  <si>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</si>
  <si>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</si>
  <si>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</si>
  <si>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</si>
  <si>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</si>
  <si>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</si>
  <si>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</si>
  <si>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</si>
  <si>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</si>
  <si>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</si>
  <si>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</si>
  <si>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</si>
  <si>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</si>
  <si>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</si>
  <si>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</si>
  <si>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</si>
  <si>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</si>
  <si>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</si>
  <si>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</si>
  <si>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</si>
  <si>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</si>
  <si>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</si>
  <si>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</si>
  <si>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</si>
  <si>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</si>
  <si>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</si>
  <si>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</si>
  <si>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</si>
  <si>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</si>
  <si>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</si>
  <si>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</si>
  <si>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</si>
  <si>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</si>
  <si>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</si>
  <si>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</si>
  <si>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</si>
  <si>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</si>
  <si>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</si>
  <si>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</si>
  <si>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</si>
  <si>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</si>
  <si>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</si>
  <si>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</si>
  <si>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</si>
  <si>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</si>
  <si>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</si>
  <si>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</si>
  <si>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</si>
  <si>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</si>
  <si>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</si>
  <si>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</si>
  <si>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</si>
  <si>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</si>
  <si>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</si>
  <si>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</si>
  <si>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</si>
  <si>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</si>
  <si>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</si>
  <si>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</si>
  <si>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</si>
  <si>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</si>
  <si>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</si>
  <si>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</si>
  <si>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</si>
  <si>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</si>
  <si>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</si>
  <si>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</si>
  <si>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</si>
  <si>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</si>
  <si>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</si>
  <si>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</si>
  <si>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</si>
  <si>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</si>
  <si>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</si>
  <si>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</si>
  <si>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</si>
  <si>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</si>
  <si>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</si>
  <si>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</si>
  <si>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</si>
  <si>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</si>
  <si>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</si>
  <si>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</si>
  <si>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</si>
  <si>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</si>
  <si>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</si>
  <si>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</si>
  <si>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</si>
  <si>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</si>
  <si>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</si>
  <si>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</si>
  <si>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</si>
  <si>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</si>
  <si>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</si>
  <si>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</si>
  <si>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</si>
  <si>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</si>
  <si>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</si>
  <si>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</si>
  <si>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</si>
  <si>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</si>
  <si>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</si>
  <si>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</si>
  <si>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</si>
  <si>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</si>
  <si>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</si>
  <si>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</si>
  <si>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</si>
  <si>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</si>
  <si>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</si>
  <si>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</si>
  <si>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</si>
  <si>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</si>
  <si>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</si>
  <si>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</si>
  <si>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</si>
  <si>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</si>
  <si>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</si>
  <si>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</si>
  <si>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</si>
  <si>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</si>
  <si>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</si>
  <si>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</si>
  <si>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</si>
  <si>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</si>
  <si>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</si>
  <si>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</si>
  <si>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</si>
  <si>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</si>
  <si>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</si>
  <si>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</si>
  <si>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</si>
  <si>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</si>
  <si>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</si>
  <si>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</si>
  <si>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</si>
  <si>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</si>
  <si>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</si>
  <si>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</si>
  <si>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</si>
  <si>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</si>
  <si>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</si>
  <si>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</si>
  <si>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</si>
  <si>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</si>
  <si>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</si>
  <si>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</si>
  <si>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</si>
  <si>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</si>
  <si>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</si>
  <si>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</si>
  <si>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</si>
  <si>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</si>
  <si>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</si>
  <si>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</si>
  <si>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</si>
  <si>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</si>
  <si>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</si>
  <si>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</si>
  <si>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</si>
  <si>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</si>
  <si>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</si>
  <si>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</si>
  <si>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</si>
  <si>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</si>
  <si>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</si>
  <si>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</si>
  <si>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</si>
  <si>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</si>
  <si>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</si>
  <si>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</si>
  <si>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</si>
  <si>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</si>
  <si>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</si>
  <si>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</si>
  <si>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</si>
  <si>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</si>
  <si>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</si>
  <si>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</si>
  <si>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</si>
  <si>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</si>
  <si>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</si>
  <si>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</si>
  <si>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</si>
  <si>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</si>
  <si>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</si>
  <si>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</si>
  <si>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</si>
  <si>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</si>
  <si>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</si>
  <si>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</si>
  <si>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</si>
  <si>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</si>
  <si>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</si>
  <si>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</si>
  <si>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</si>
  <si>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</si>
  <si>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</si>
  <si>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</si>
  <si>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</si>
  <si>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</si>
  <si>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</si>
  <si>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</si>
  <si>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</si>
  <si>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</si>
  <si>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</si>
  <si>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</si>
  <si>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</si>
  <si>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</si>
  <si>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</si>
  <si>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</si>
  <si>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</si>
  <si>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</si>
  <si>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</si>
  <si>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</si>
  <si>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</si>
  <si>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</si>
  <si>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</si>
  <si>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</si>
  <si>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</si>
  <si>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</si>
  <si>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</si>
  <si>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</si>
  <si>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</si>
  <si>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</si>
  <si>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</si>
  <si>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</si>
  <si>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</si>
  <si>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</si>
  <si>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</si>
  <si>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</si>
  <si>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</si>
  <si>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</si>
  <si>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</si>
  <si>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</si>
  <si>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</si>
  <si>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</si>
  <si>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</si>
  <si>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</si>
  <si>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</si>
  <si>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</si>
  <si>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</si>
  <si>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</si>
  <si>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</si>
  <si>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</si>
  <si>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</si>
  <si>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</si>
  <si>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</si>
  <si>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</si>
  <si>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</si>
  <si>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</si>
  <si>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</si>
  <si>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</si>
  <si>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</si>
  <si>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</si>
  <si>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</si>
  <si>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</si>
  <si>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</si>
  <si>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</si>
  <si>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</si>
  <si>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</si>
  <si>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</si>
  <si>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</si>
  <si>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</si>
  <si>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</si>
  <si>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</si>
  <si>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</si>
  <si>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</si>
  <si>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</si>
  <si>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</si>
  <si>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</si>
  <si>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</si>
  <si>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</si>
  <si>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</si>
  <si>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</si>
  <si>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</si>
  <si>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</si>
  <si>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</si>
  <si>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</si>
  <si>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</si>
  <si>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</si>
  <si>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</si>
  <si>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</si>
  <si>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</si>
  <si>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</si>
  <si>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</si>
  <si>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</si>
  <si>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</si>
  <si>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</si>
  <si>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</si>
  <si>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</si>
  <si>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</si>
  <si>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</si>
  <si>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</si>
  <si>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</si>
  <si>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</si>
  <si>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</si>
  <si>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</si>
  <si>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</si>
  <si>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</si>
  <si>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</si>
  <si>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</si>
  <si>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</si>
  <si>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</si>
  <si>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</si>
  <si>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</si>
  <si>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</si>
  <si>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</si>
  <si>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</si>
  <si>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</si>
  <si>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</si>
  <si>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</si>
  <si>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</si>
  <si>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</si>
  <si>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</si>
  <si>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</si>
  <si>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</si>
  <si>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</si>
  <si>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</si>
  <si>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</si>
  <si>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</si>
  <si>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</si>
  <si>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</si>
  <si>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</si>
  <si>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</si>
  <si>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</si>
  <si>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</si>
  <si>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</si>
  <si>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</si>
  <si>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</si>
  <si>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</si>
  <si>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</si>
  <si>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</si>
  <si>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</si>
  <si>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</si>
  <si>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</si>
  <si>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</si>
  <si>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</si>
  <si>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</si>
  <si>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</si>
  <si>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</si>
  <si>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</si>
  <si>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</si>
  <si>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</si>
  <si>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</si>
  <si>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</si>
  <si>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</si>
  <si>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</si>
  <si>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</si>
  <si>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</si>
  <si>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</si>
  <si>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</si>
  <si>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</si>
  <si>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</si>
  <si>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</si>
  <si>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</si>
  <si>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</si>
  <si>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</si>
  <si>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</si>
  <si>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</si>
  <si>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</si>
  <si>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</si>
  <si>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</si>
  <si>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</si>
  <si>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</si>
  <si>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</si>
  <si>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</si>
  <si>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</si>
  <si>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</si>
  <si>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</si>
  <si>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</si>
  <si>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</si>
  <si>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</si>
  <si>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</si>
  <si>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</si>
  <si>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</si>
  <si>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</si>
  <si>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</si>
  <si>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</si>
  <si>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</si>
  <si>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</si>
  <si>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</si>
  <si>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</si>
  <si>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</si>
  <si>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</si>
  <si>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</si>
  <si>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</si>
  <si>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</si>
  <si>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</si>
  <si>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</si>
  <si>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</si>
  <si>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</si>
  <si>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</si>
  <si>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</si>
  <si>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</si>
  <si>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</si>
  <si>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</si>
  <si>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</si>
  <si>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</si>
  <si>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</si>
  <si>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</si>
  <si>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</si>
  <si>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</si>
  <si>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</si>
  <si>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</si>
  <si>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</si>
  <si>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</si>
  <si>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</si>
  <si>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</si>
  <si>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</si>
  <si>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</si>
  <si>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</si>
  <si>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</si>
  <si>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</si>
  <si>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</si>
  <si>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</si>
  <si>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</si>
  <si>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</si>
  <si>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</si>
  <si>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</si>
  <si>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</si>
  <si>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</si>
  <si>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</si>
  <si>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</si>
  <si>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</si>
  <si>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</si>
  <si>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</si>
  <si>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</si>
  <si>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</si>
  <si>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</si>
  <si>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</si>
  <si>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</si>
  <si>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</si>
  <si>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</si>
  <si>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</si>
  <si>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</si>
  <si>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</si>
  <si>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</si>
  <si>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</si>
  <si>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</si>
  <si>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</si>
  <si>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</si>
  <si>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</si>
  <si>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</si>
  <si>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</si>
  <si>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</si>
  <si>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</si>
  <si>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</si>
  <si>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</si>
  <si>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</si>
  <si>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</si>
  <si>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</si>
  <si>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</si>
  <si>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</si>
  <si>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</si>
  <si>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</si>
  <si>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</si>
  <si>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</si>
  <si>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</si>
  <si>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</si>
  <si>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</si>
  <si>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</si>
  <si>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</si>
  <si>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</si>
  <si>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</si>
  <si>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</si>
  <si>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</si>
  <si>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</si>
  <si>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</si>
  <si>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</si>
  <si>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</si>
  <si>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</si>
  <si>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</si>
  <si>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</si>
  <si>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</si>
  <si>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</si>
  <si>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</si>
  <si>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</si>
  <si>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</si>
  <si>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</si>
  <si>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</si>
  <si>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</si>
  <si>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</si>
  <si>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</si>
  <si>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</si>
  <si>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</si>
  <si>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</si>
  <si>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</si>
  <si>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</si>
  <si>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</si>
  <si>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</si>
  <si>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</si>
  <si>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</si>
  <si>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</si>
  <si>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</si>
  <si>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</si>
  <si>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</si>
  <si>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</si>
  <si>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</si>
  <si>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</si>
  <si>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</si>
  <si>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</si>
  <si>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</si>
  <si>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</si>
  <si>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</si>
  <si>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</si>
  <si>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</si>
  <si>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</si>
  <si>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</si>
  <si>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</si>
  <si>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</si>
  <si>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</si>
  <si>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</si>
  <si>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</si>
  <si>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</si>
  <si>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</si>
  <si>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</si>
  <si>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</si>
  <si>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</si>
  <si>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</si>
  <si>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</si>
  <si>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</si>
  <si>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</si>
  <si>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</si>
  <si>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</si>
  <si>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</si>
  <si>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</si>
  <si>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</si>
  <si>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</si>
  <si>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</si>
  <si>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</si>
  <si>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</si>
  <si>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</si>
  <si>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</si>
  <si>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</si>
  <si>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</si>
  <si>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</si>
  <si>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</si>
  <si>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</si>
  <si>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</si>
  <si>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</si>
  <si>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</si>
  <si>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</si>
  <si>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</si>
  <si>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</si>
  <si>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</si>
  <si>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</si>
  <si>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</si>
  <si>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</si>
  <si>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</si>
  <si>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</si>
  <si>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</si>
  <si>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</si>
  <si>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</si>
  <si>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</si>
  <si>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</si>
  <si>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</si>
  <si>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</si>
  <si>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</si>
  <si>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</si>
  <si>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</si>
  <si>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</si>
  <si>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</si>
  <si>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</si>
  <si>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</si>
  <si>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</si>
  <si>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</si>
  <si>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</si>
  <si>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</si>
  <si>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</si>
  <si>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</si>
  <si>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</si>
  <si>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</si>
  <si>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</si>
  <si>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</si>
  <si>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</si>
  <si>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</si>
  <si>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</si>
  <si>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</si>
  <si>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</si>
  <si>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</si>
  <si>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</si>
  <si>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</si>
  <si>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</si>
  <si>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</si>
  <si>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</si>
  <si>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</si>
  <si>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</si>
  <si>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</si>
  <si>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</si>
  <si>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</si>
  <si>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</si>
  <si>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</si>
  <si>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</si>
  <si>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</si>
  <si>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</si>
  <si>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</si>
  <si>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</si>
  <si>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</si>
  <si>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</si>
  <si>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</si>
  <si>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</si>
  <si>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</si>
  <si>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</si>
  <si>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</si>
  <si>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</si>
  <si>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</si>
  <si>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</si>
  <si>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</si>
  <si>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</si>
  <si>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</si>
  <si>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</si>
  <si>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</si>
  <si>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</si>
  <si>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</si>
  <si>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</si>
  <si>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</si>
  <si>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</si>
  <si>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</si>
  <si>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</si>
  <si>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</si>
  <si>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</si>
  <si>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</si>
  <si>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</si>
  <si>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</si>
  <si>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</si>
  <si>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</si>
  <si>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</si>
  <si>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</si>
  <si>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</si>
  <si>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</si>
  <si>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</si>
  <si>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</si>
  <si>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</si>
  <si>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</si>
  <si>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</si>
  <si>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</si>
  <si>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</si>
  <si>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</si>
  <si>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</si>
  <si>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</si>
  <si>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</si>
  <si>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</si>
  <si>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</si>
  <si>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</si>
  <si>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</si>
  <si>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</si>
  <si>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</si>
  <si>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</si>
  <si>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</si>
  <si>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</si>
  <si>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</si>
  <si>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</si>
  <si>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</si>
  <si>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</si>
  <si>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</si>
  <si>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</si>
  <si>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</si>
  <si>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</si>
  <si>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</si>
  <si>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</si>
  <si>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</si>
  <si>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</si>
  <si>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</si>
  <si>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</si>
  <si>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</si>
  <si>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</si>
  <si>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</si>
  <si>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</si>
  <si>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</si>
  <si>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</si>
  <si>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</si>
  <si>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</si>
  <si>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</si>
  <si>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</si>
  <si>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</si>
  <si>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</si>
  <si>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</si>
  <si>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</si>
  <si>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</si>
  <si>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</si>
  <si>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</si>
  <si>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</si>
  <si>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</si>
  <si>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</si>
  <si>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</si>
  <si>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</si>
  <si>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</si>
  <si>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</si>
  <si>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</si>
  <si>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</si>
  <si>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</si>
  <si>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</si>
  <si>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</si>
  <si>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</si>
  <si>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</si>
  <si>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</si>
  <si>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</si>
  <si>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</si>
  <si>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</si>
  <si>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</si>
  <si>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</si>
  <si>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</si>
  <si>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</si>
  <si>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</si>
  <si>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</si>
  <si>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</si>
  <si>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</si>
  <si>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</si>
  <si>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</si>
  <si>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</si>
  <si>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</si>
  <si>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</si>
  <si>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</si>
  <si>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</si>
  <si>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</si>
  <si>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</si>
  <si>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</si>
  <si>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</si>
  <si>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</si>
  <si>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</si>
  <si>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</si>
  <si>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</si>
  <si>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</si>
  <si>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</si>
  <si>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</si>
  <si>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</si>
  <si>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</si>
  <si>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</si>
  <si>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</si>
  <si>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</si>
  <si>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</si>
  <si>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</si>
  <si>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</si>
  <si>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</si>
  <si>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</si>
  <si>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</si>
  <si>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</si>
  <si>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</si>
  <si>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</si>
  <si>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</si>
  <si>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</si>
  <si>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</si>
  <si>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</si>
  <si>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</si>
  <si>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</si>
  <si>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</si>
  <si>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</si>
  <si>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</si>
  <si>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</si>
  <si>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</si>
  <si>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</si>
  <si>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</si>
  <si>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</si>
  <si>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</si>
  <si>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</si>
  <si>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</si>
  <si>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</si>
  <si>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</si>
  <si>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</si>
  <si>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</si>
  <si>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</si>
  <si>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</si>
  <si>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</si>
  <si>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</si>
  <si>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</si>
  <si>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</si>
  <si>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</si>
  <si>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</si>
  <si>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</si>
  <si>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</si>
  <si>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</si>
  <si>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</si>
  <si>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</si>
  <si>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</si>
  <si>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</si>
  <si>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</si>
  <si>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</si>
  <si>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</si>
  <si>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</si>
  <si>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</si>
  <si>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</si>
  <si>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</si>
  <si>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</si>
  <si>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</si>
  <si>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</si>
  <si>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</si>
  <si>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</si>
  <si>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</si>
  <si>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</si>
  <si>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</si>
  <si>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</si>
  <si>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</si>
  <si>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</si>
  <si>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</si>
  <si>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</si>
  <si>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</si>
  <si>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</si>
  <si>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</si>
  <si>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</si>
  <si>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</si>
  <si>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</si>
  <si>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</si>
  <si>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</si>
  <si>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</si>
  <si>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</si>
  <si>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</si>
  <si>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</si>
  <si>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</si>
  <si>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</si>
  <si>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</si>
  <si>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</si>
  <si>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</si>
  <si>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</si>
  <si>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</si>
  <si>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</si>
  <si>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</si>
  <si>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</si>
  <si>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</si>
  <si>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</si>
  <si>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</si>
  <si>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</si>
  <si>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</si>
  <si>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</si>
  <si>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</si>
  <si>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</si>
  <si>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</si>
  <si>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</si>
  <si>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</si>
  <si>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</si>
  <si>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</si>
  <si>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</si>
  <si>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</si>
  <si>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</si>
  <si>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</si>
  <si>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</si>
  <si>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</si>
  <si>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</si>
  <si>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</si>
  <si>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</si>
  <si>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</si>
  <si>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</si>
  <si>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</si>
  <si>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</si>
  <si>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</si>
  <si>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</si>
  <si>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</si>
  <si>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</si>
  <si>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</si>
  <si>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</si>
  <si>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</si>
  <si>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</si>
  <si>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</si>
  <si>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</si>
  <si>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</si>
  <si>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</si>
  <si>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</si>
  <si>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</si>
  <si>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</si>
  <si>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</si>
  <si>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</si>
  <si>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</si>
  <si>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</si>
  <si>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</si>
  <si>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</si>
  <si>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</si>
  <si>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</si>
  <si>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</si>
  <si>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</si>
  <si>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</si>
  <si>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</si>
  <si>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</si>
  <si>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</si>
  <si>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</si>
  <si>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</si>
  <si>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</si>
  <si>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</si>
  <si>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</si>
  <si>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</si>
  <si>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</si>
  <si>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</si>
  <si>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</si>
  <si>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</si>
  <si>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</si>
  <si>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</si>
  <si>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</si>
  <si>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</si>
  <si>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</si>
  <si>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</si>
  <si>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</si>
  <si>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</si>
  <si>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</si>
  <si>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</si>
  <si>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</si>
  <si>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</si>
  <si>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</si>
  <si>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</si>
  <si>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</si>
  <si>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</si>
  <si>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</si>
  <si>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</si>
  <si>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</si>
  <si>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</si>
  <si>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</si>
  <si>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</si>
  <si>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</si>
  <si>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</si>
  <si>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</si>
  <si>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</si>
  <si>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</si>
  <si>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</si>
  <si>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</si>
  <si>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</si>
  <si>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</si>
  <si>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</si>
  <si>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</si>
  <si>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</si>
  <si>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</si>
  <si>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</si>
  <si>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</si>
  <si>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</si>
  <si>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</si>
  <si>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</si>
  <si>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</si>
  <si>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</si>
  <si>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</si>
  <si>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</si>
  <si>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</si>
  <si>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</si>
  <si>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</si>
  <si>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</si>
  <si>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</si>
  <si>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</si>
  <si>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</si>
  <si>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</si>
  <si>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</si>
  <si>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</si>
  <si>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</si>
  <si>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</si>
  <si>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</si>
  <si>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</si>
  <si>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</si>
  <si>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</si>
  <si>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</si>
  <si>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</si>
  <si>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</si>
  <si>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</si>
  <si>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</si>
  <si>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</si>
  <si>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</si>
  <si>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</si>
  <si>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</si>
  <si>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</si>
  <si>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</si>
  <si>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</si>
  <si>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</si>
  <si>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</si>
  <si>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</si>
  <si>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</si>
  <si>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</si>
  <si>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</si>
  <si>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</si>
  <si>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</si>
  <si>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</si>
  <si>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</si>
  <si>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</si>
  <si>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</si>
  <si>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</si>
  <si>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</si>
  <si>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</si>
  <si>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</si>
  <si>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</si>
  <si>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</si>
  <si>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</si>
  <si>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</si>
  <si>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</si>
  <si>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</si>
  <si>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</si>
  <si>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</si>
  <si>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</si>
  <si>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</si>
  <si>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</si>
  <si>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</si>
  <si>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</si>
  <si>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</si>
  <si>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</si>
  <si>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</si>
  <si>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</si>
  <si>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</si>
  <si>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</si>
  <si>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</si>
  <si>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</si>
  <si>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</si>
  <si>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</si>
  <si>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</si>
  <si>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</si>
  <si>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</si>
  <si>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</si>
  <si>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</si>
  <si>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</si>
  <si>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</si>
  <si>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</si>
  <si>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</si>
  <si>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</si>
  <si>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</si>
  <si>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</si>
  <si>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</si>
  <si>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</si>
  <si>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</si>
  <si>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</si>
  <si>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</si>
  <si>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</si>
  <si>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</si>
  <si>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</si>
  <si>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</si>
  <si>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</si>
  <si>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</si>
  <si>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</si>
  <si>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</si>
  <si>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</si>
  <si>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</si>
  <si>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</si>
  <si>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</si>
  <si>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</si>
  <si>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</si>
  <si>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</si>
  <si>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</si>
  <si>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</si>
  <si>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</si>
  <si>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</si>
  <si>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</si>
  <si>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</si>
  <si>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</si>
  <si>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</si>
  <si>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</si>
  <si>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</si>
  <si>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</si>
  <si>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</si>
  <si>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</si>
  <si>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</si>
  <si>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</si>
  <si>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</si>
  <si>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</si>
  <si>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</si>
  <si>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</si>
  <si>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</si>
  <si>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</si>
  <si>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</si>
  <si>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</si>
  <si>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</si>
  <si>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</si>
  <si>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</si>
  <si>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</si>
  <si>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</si>
  <si>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</si>
  <si>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</si>
  <si>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</si>
  <si>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</si>
  <si>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</si>
  <si>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</si>
  <si>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</si>
  <si>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</si>
  <si>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</si>
  <si>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</si>
  <si>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</si>
  <si>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</si>
  <si>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</si>
  <si>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</si>
  <si>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</si>
  <si>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</si>
  <si>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</si>
  <si>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</si>
  <si>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</si>
  <si>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</si>
  <si>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</si>
  <si>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</si>
  <si>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</si>
  <si>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</si>
  <si>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</si>
  <si>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</si>
  <si>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</si>
  <si>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</si>
  <si>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</si>
  <si>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</si>
  <si>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</si>
  <si>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</si>
  <si>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</si>
  <si>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</si>
  <si>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</si>
  <si>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</si>
  <si>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</si>
  <si>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</si>
  <si>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</si>
  <si>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</si>
  <si>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</si>
  <si>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</si>
  <si>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</si>
  <si>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</si>
  <si>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</si>
  <si>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</si>
  <si>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</si>
  <si>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</si>
  <si>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</si>
  <si>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</si>
  <si>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</si>
  <si>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</si>
  <si>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</si>
  <si>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</si>
  <si>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</si>
  <si>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</si>
  <si>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</si>
  <si>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</si>
  <si>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</si>
  <si>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</si>
  <si>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</si>
  <si>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</si>
  <si>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</si>
  <si>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</si>
  <si>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</si>
  <si>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</si>
  <si>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</si>
  <si>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</si>
  <si>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</si>
  <si>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</si>
  <si>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</si>
  <si>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</si>
  <si>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</si>
  <si>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</si>
  <si>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</si>
  <si>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</si>
  <si>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</si>
  <si>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</si>
  <si>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</si>
  <si>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</si>
  <si>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</si>
  <si>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</si>
  <si>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</si>
  <si>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</si>
  <si>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</si>
  <si>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</si>
  <si>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</si>
  <si>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</si>
  <si>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</si>
  <si>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</si>
  <si>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</si>
  <si>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</si>
  <si>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</si>
  <si>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</si>
  <si>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</si>
  <si>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</si>
  <si>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</si>
  <si>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</si>
  <si>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</si>
  <si>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</si>
  <si>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</si>
  <si>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</si>
  <si>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</si>
  <si>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</si>
  <si>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</si>
  <si>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</si>
  <si>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</si>
  <si>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</si>
  <si>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</si>
  <si>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</si>
  <si>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</si>
  <si>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</si>
  <si>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</si>
  <si>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</si>
  <si>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</si>
  <si>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</si>
  <si>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</si>
  <si>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</si>
  <si>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</si>
  <si>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</si>
  <si>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</si>
  <si>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</si>
  <si>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</si>
  <si>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</si>
  <si>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</si>
  <si>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</si>
  <si>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</si>
  <si>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</si>
  <si>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</si>
  <si>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</si>
  <si>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</si>
  <si>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</si>
  <si>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</si>
  <si>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</si>
  <si>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</si>
  <si>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</si>
  <si>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</si>
  <si>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</si>
  <si>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</si>
  <si>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</si>
  <si>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</si>
  <si>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</si>
  <si>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</si>
  <si>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</si>
  <si>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</si>
  <si>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</si>
  <si>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</si>
  <si>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</si>
  <si>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</si>
  <si>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</si>
  <si>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</si>
  <si>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</si>
  <si>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</si>
  <si>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</si>
  <si>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</si>
  <si>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</si>
  <si>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</si>
  <si>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</si>
  <si>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</si>
  <si>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</si>
  <si>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</si>
  <si>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</si>
  <si>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</si>
  <si>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</si>
  <si>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</si>
  <si>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</si>
  <si>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</si>
  <si>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</si>
  <si>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</si>
  <si>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</si>
  <si>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</si>
  <si>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</si>
  <si>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</si>
  <si>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</si>
  <si>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</si>
  <si>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</si>
  <si>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</si>
  <si>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</si>
  <si>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</si>
  <si>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</si>
  <si>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</si>
  <si>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</si>
  <si>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</si>
  <si>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</si>
  <si>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</si>
  <si>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</si>
  <si>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</si>
  <si>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</si>
  <si>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</si>
  <si>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</si>
  <si>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</si>
  <si>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</si>
  <si>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</si>
  <si>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</si>
  <si>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</si>
  <si>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</si>
  <si>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</si>
  <si>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</si>
  <si>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</si>
  <si>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</si>
  <si>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</si>
  <si>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</si>
  <si>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</si>
  <si>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</si>
  <si>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</si>
  <si>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</si>
  <si>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</si>
  <si>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</si>
  <si>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</si>
  <si>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</si>
  <si>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</si>
  <si>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</si>
  <si>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</si>
  <si>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</si>
  <si>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</si>
  <si>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</si>
  <si>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</si>
  <si>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</si>
  <si>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</si>
  <si>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</si>
  <si>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</si>
  <si>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</si>
  <si>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</si>
  <si>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</si>
  <si>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</si>
  <si>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</si>
  <si>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</si>
  <si>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</si>
  <si>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</si>
  <si>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</si>
  <si>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</si>
  <si>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</si>
  <si>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</si>
  <si>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</si>
  <si>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</si>
  <si>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</si>
  <si>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</si>
  <si>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</si>
  <si>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</si>
  <si>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</si>
  <si>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</si>
  <si>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</si>
  <si>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</si>
  <si>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</si>
  <si>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</si>
  <si>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</si>
  <si>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</si>
  <si>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</si>
  <si>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</si>
  <si>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</si>
  <si>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</si>
  <si>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</si>
  <si>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</si>
  <si>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</si>
  <si>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</si>
  <si>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</si>
  <si>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</si>
  <si>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</si>
  <si>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</si>
  <si>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</si>
  <si>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</si>
  <si>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</si>
  <si>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</si>
  <si>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</si>
  <si>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</si>
  <si>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</si>
  <si>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</si>
  <si>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</si>
  <si>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</si>
  <si>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</si>
  <si>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</si>
  <si>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</si>
  <si>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</si>
  <si>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</si>
  <si>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</si>
  <si>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</si>
  <si>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</si>
  <si>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</si>
  <si>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</si>
  <si>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</si>
  <si>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</si>
  <si>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</si>
  <si>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</si>
  <si>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</si>
  <si>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</si>
  <si>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</si>
  <si>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</si>
  <si>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</si>
  <si>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</si>
  <si>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</si>
  <si>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</si>
  <si>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</si>
  <si>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</si>
  <si>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</si>
  <si>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</si>
  <si>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</si>
  <si>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</si>
  <si>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</si>
  <si>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</si>
  <si>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</si>
  <si>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</si>
  <si>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</si>
  <si>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</si>
  <si>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</si>
  <si>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</si>
  <si>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</si>
  <si>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</si>
  <si>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</si>
  <si>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</si>
  <si>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</si>
  <si>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</si>
  <si>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</si>
  <si>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</si>
  <si>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</si>
  <si>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</si>
  <si>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</si>
  <si>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</si>
  <si>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</si>
  <si>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</si>
  <si>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</si>
  <si>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</si>
  <si>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</si>
  <si>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</si>
  <si>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</si>
  <si>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</si>
  <si>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</si>
  <si>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</si>
  <si>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</si>
  <si>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</si>
  <si>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</si>
  <si>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</si>
  <si>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</si>
  <si>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</si>
  <si>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</si>
  <si>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</si>
  <si>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</si>
  <si>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</si>
  <si>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</si>
  <si>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</si>
  <si>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</si>
  <si>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</si>
  <si>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</si>
  <si>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</si>
  <si>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</si>
  <si>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</si>
  <si>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</si>
  <si>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</si>
  <si>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</si>
  <si>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</si>
  <si>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</si>
  <si>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</si>
  <si>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</si>
  <si>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</si>
  <si>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</si>
  <si>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</si>
  <si>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</si>
  <si>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</si>
  <si>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</si>
  <si>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</si>
  <si>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</si>
  <si>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</si>
  <si>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</si>
  <si>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</si>
  <si>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</si>
  <si>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</si>
  <si>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</si>
  <si>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</si>
  <si>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</si>
  <si>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</si>
  <si>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</si>
  <si>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</si>
  <si>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</si>
  <si>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</si>
  <si>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</si>
  <si>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</si>
  <si>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</si>
  <si>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</si>
  <si>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</si>
  <si>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</si>
  <si>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</si>
  <si>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</si>
  <si>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</si>
  <si>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</si>
  <si>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</si>
  <si>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</si>
  <si>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</si>
  <si>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</si>
  <si>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</si>
  <si>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</si>
  <si>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</si>
  <si>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</si>
  <si>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</si>
  <si>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</si>
  <si>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</si>
  <si>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</si>
  <si>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</si>
  <si>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</si>
  <si>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</si>
  <si>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</si>
  <si>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</si>
  <si>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</si>
  <si>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</si>
  <si>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</si>
  <si>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</si>
  <si>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</si>
  <si>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</si>
  <si>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</si>
  <si>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</si>
  <si>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</si>
  <si>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</si>
  <si>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</si>
  <si>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</si>
  <si>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</si>
  <si>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</si>
  <si>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</si>
  <si>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</si>
  <si>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</si>
  <si>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</si>
  <si>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</si>
  <si>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</si>
  <si>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</si>
  <si>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</si>
  <si>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</si>
  <si>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</si>
  <si>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</si>
  <si>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</si>
  <si>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</si>
  <si>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</si>
  <si>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</si>
  <si>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</si>
  <si>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</si>
  <si>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</si>
  <si>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</si>
  <si>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</si>
  <si>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</si>
  <si>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</si>
  <si>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</si>
  <si>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</si>
  <si>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</si>
  <si>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</si>
  <si>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</si>
  <si>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</si>
  <si>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</si>
  <si>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</si>
  <si>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</si>
  <si>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</si>
  <si>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</si>
  <si>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</si>
  <si>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</si>
  <si>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</si>
  <si>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</si>
  <si>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</si>
  <si>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</si>
  <si>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</si>
  <si>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</si>
  <si>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</si>
  <si>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</si>
  <si>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</si>
  <si>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</si>
  <si>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</si>
  <si>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</si>
  <si>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</si>
  <si>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</si>
  <si>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</si>
  <si>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</si>
  <si>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</si>
  <si>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</si>
  <si>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</si>
  <si>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</si>
  <si>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</si>
  <si>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</si>
  <si>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</si>
  <si>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</si>
  <si>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</si>
  <si>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</si>
  <si>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</si>
  <si>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</si>
  <si>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</si>
  <si>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</si>
  <si>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</si>
  <si>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</si>
  <si>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</si>
  <si>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</si>
  <si>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</si>
  <si>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</si>
  <si>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</si>
  <si>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</si>
  <si>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</si>
  <si>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</si>
  <si>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</si>
  <si>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</si>
  <si>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</si>
  <si>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</si>
  <si>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</si>
  <si>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</si>
  <si>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</si>
  <si>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</si>
  <si>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</si>
  <si>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</si>
  <si>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</si>
  <si>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</si>
  <si>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</si>
  <si>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</si>
  <si>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</si>
  <si>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</si>
  <si>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</si>
  <si>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</si>
  <si>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</si>
  <si>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</si>
  <si>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</si>
  <si>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</si>
  <si>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</si>
  <si>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</si>
  <si>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</si>
  <si>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</si>
  <si>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</si>
  <si>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</si>
  <si>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</si>
  <si>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</si>
  <si>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</si>
  <si>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</si>
  <si>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</si>
  <si>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</si>
  <si>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</si>
  <si>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</si>
  <si>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</si>
  <si>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</si>
  <si>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</si>
  <si>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</si>
  <si>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</si>
  <si>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</si>
  <si>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</si>
  <si>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</si>
  <si>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</si>
  <si>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</si>
  <si>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</si>
  <si>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</si>
  <si>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</si>
  <si>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</si>
  <si>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</si>
  <si>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</si>
  <si>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</si>
  <si>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</si>
  <si>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</si>
  <si>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</si>
  <si>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</si>
  <si>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</si>
  <si>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</si>
  <si>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</si>
  <si>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</si>
  <si>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</si>
  <si>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</si>
  <si>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</si>
  <si>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</si>
  <si>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</si>
  <si>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</si>
  <si>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</si>
  <si>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</si>
  <si>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</si>
  <si>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</si>
  <si>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</si>
  <si>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</si>
  <si>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</si>
  <si>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</si>
  <si>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</si>
  <si>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</si>
  <si>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</si>
  <si>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</si>
  <si>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</si>
  <si>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</si>
  <si>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</si>
  <si>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</si>
  <si>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</si>
  <si>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</si>
  <si>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</si>
  <si>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</si>
  <si>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</si>
  <si>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</si>
  <si>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</si>
  <si>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</si>
  <si>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</si>
  <si>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</si>
  <si>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</si>
  <si>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</si>
  <si>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</si>
  <si>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</si>
  <si>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</si>
  <si>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</si>
  <si>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</si>
  <si>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</si>
  <si>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</si>
  <si>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</si>
  <si>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</si>
  <si>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</si>
  <si>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</si>
  <si>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</si>
  <si>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</si>
  <si>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</si>
  <si>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</si>
  <si>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</si>
  <si>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</si>
  <si>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</si>
  <si>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</si>
  <si>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</si>
  <si>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</si>
  <si>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</si>
  <si>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</si>
  <si>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</si>
  <si>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</si>
  <si>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</si>
  <si>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</si>
  <si>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</si>
  <si>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</si>
  <si>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</si>
  <si>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</si>
  <si>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</si>
  <si>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</si>
  <si>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</si>
  <si>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</si>
  <si>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</si>
  <si>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</si>
  <si>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</si>
  <si>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</si>
  <si>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</si>
  <si>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</si>
  <si>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</si>
  <si>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</si>
  <si>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</si>
  <si>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</si>
  <si>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</si>
  <si>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</si>
  <si>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</si>
  <si>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</si>
  <si>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</si>
  <si>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</si>
  <si>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</si>
  <si>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</si>
  <si>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</si>
  <si>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</si>
  <si>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</si>
  <si>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</si>
  <si>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</si>
  <si>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</si>
  <si>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</si>
  <si>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</si>
  <si>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</si>
  <si>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</si>
  <si>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</si>
  <si>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</si>
  <si>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</si>
  <si>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</si>
  <si>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</si>
  <si>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</si>
  <si>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</si>
  <si>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</si>
  <si>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</si>
  <si>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</si>
  <si>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</si>
  <si>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</si>
  <si>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</si>
  <si>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</si>
  <si>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</si>
  <si>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</si>
  <si>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</si>
  <si>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</si>
  <si>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</si>
  <si>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</si>
  <si>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</si>
  <si>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</si>
  <si>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</si>
  <si>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</si>
  <si>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</si>
  <si>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</si>
  <si>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</si>
  <si>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</si>
  <si>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</si>
  <si>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</si>
  <si>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</si>
  <si>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</si>
  <si>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</si>
  <si>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</si>
  <si>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</si>
  <si>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</si>
  <si>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</si>
  <si>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</si>
  <si>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</si>
  <si>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</si>
  <si>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</si>
  <si>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</si>
  <si>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</si>
  <si>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</si>
  <si>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</si>
  <si>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</si>
  <si>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</si>
  <si>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</si>
  <si>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</si>
  <si>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</si>
  <si>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</si>
  <si>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</si>
  <si>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</si>
  <si>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</si>
  <si>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</si>
  <si>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</si>
  <si>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</si>
  <si>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</si>
  <si>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</si>
  <si>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</si>
  <si>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</si>
  <si>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</si>
  <si>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</si>
  <si>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</si>
  <si>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</si>
  <si>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</si>
  <si>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</si>
  <si>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</si>
  <si>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</si>
  <si>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</si>
  <si>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</si>
  <si>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</si>
  <si>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</si>
  <si>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</si>
  <si>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</si>
  <si>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</si>
  <si>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</si>
  <si>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</si>
  <si>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</si>
  <si>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</si>
  <si>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</si>
  <si>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</si>
  <si>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</si>
  <si>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</si>
  <si>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</si>
  <si>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</si>
  <si>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</si>
  <si>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</si>
  <si>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</si>
  <si>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</si>
  <si>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</si>
  <si>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</si>
  <si>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</si>
  <si>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</si>
  <si>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</si>
  <si>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</si>
  <si>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</si>
  <si>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</si>
  <si>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</si>
  <si>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</si>
  <si>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</si>
  <si>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</si>
  <si>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</si>
  <si>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</si>
  <si>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</si>
  <si>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</si>
  <si>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</si>
  <si>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</si>
  <si>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</si>
  <si>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</si>
  <si>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</si>
  <si>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</si>
  <si>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</si>
  <si>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</si>
  <si>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</si>
  <si>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</si>
  <si>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</si>
  <si>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</si>
  <si>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</si>
  <si>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</si>
  <si>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</si>
  <si>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</si>
  <si>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</si>
  <si>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</si>
  <si>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</si>
  <si>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</si>
  <si>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</si>
  <si>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</si>
  <si>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</si>
  <si>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</si>
  <si>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</si>
  <si>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</si>
  <si>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</si>
  <si>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</si>
  <si>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</si>
  <si>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</si>
  <si>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</si>
  <si>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</si>
  <si>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</si>
  <si>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</si>
  <si>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</si>
  <si>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</si>
  <si>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</si>
  <si>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</si>
  <si>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</si>
  <si>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</si>
  <si>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</si>
  <si>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</si>
  <si>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</si>
  <si>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</si>
  <si>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</si>
  <si>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</si>
  <si>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</si>
  <si>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</si>
  <si>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</si>
  <si>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</si>
  <si>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</si>
  <si>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</si>
  <si>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</si>
  <si>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</si>
  <si>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</si>
  <si>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</si>
  <si>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</si>
  <si>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</si>
  <si>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</si>
  <si>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</si>
  <si>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</si>
  <si>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</si>
  <si>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</si>
  <si>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</si>
  <si>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</si>
  <si>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</si>
  <si>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</si>
  <si>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</si>
  <si>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</si>
  <si>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</si>
  <si>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</si>
  <si>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</si>
  <si>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</si>
  <si>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</si>
  <si>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</si>
  <si>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</si>
  <si>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</si>
  <si>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</si>
  <si>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</si>
  <si>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</si>
  <si>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</si>
  <si>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</si>
  <si>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</si>
  <si>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</si>
  <si>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</si>
  <si>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</si>
  <si>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</si>
  <si>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</si>
  <si>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</si>
  <si>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</si>
  <si>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</si>
  <si>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</si>
  <si>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</si>
  <si>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</si>
  <si>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</si>
  <si>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</si>
  <si>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</si>
  <si>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</si>
  <si>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</si>
  <si>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</si>
  <si>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</si>
  <si>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</si>
  <si>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</si>
  <si>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</si>
  <si>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</si>
  <si>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</si>
  <si>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</si>
  <si>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</si>
  <si>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</si>
  <si>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</si>
  <si>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</si>
  <si>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</si>
  <si>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</si>
  <si>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</si>
  <si>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</si>
  <si>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</si>
  <si>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</si>
  <si>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</si>
  <si>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</si>
  <si>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</si>
  <si>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</si>
  <si>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</si>
  <si>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</si>
  <si>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</si>
  <si>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</si>
  <si>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</si>
  <si>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</si>
  <si>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</si>
  <si>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</si>
  <si>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</si>
  <si>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</si>
  <si>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</si>
  <si>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</si>
  <si>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</si>
  <si>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</si>
  <si>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</si>
  <si>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</si>
  <si>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</si>
  <si>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</si>
  <si>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</si>
  <si>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</si>
  <si>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</si>
  <si>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</si>
  <si>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</si>
  <si>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</si>
  <si>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</si>
  <si>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</si>
  <si>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</si>
  <si>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</si>
  <si>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</si>
  <si>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</si>
  <si>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</si>
  <si>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</si>
  <si>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</si>
  <si>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</si>
  <si>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</si>
  <si>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</si>
  <si>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</si>
  <si>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</si>
  <si>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</si>
  <si>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</si>
  <si>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</si>
  <si>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</si>
  <si>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</si>
  <si>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</si>
  <si>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</si>
  <si>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</si>
  <si>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</si>
  <si>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</si>
  <si>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</si>
  <si>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</si>
  <si>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</si>
  <si>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</si>
  <si>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</si>
  <si>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</si>
  <si>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</si>
  <si>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</si>
  <si>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</si>
  <si>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</si>
  <si>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</si>
  <si>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</si>
  <si>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</si>
  <si>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</si>
  <si>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</si>
  <si>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</si>
  <si>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</si>
  <si>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</si>
  <si>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</si>
  <si>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</si>
  <si>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</si>
  <si>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</si>
  <si>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</si>
  <si>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</si>
  <si>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</si>
  <si>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</si>
  <si>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</si>
  <si>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</si>
  <si>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</si>
  <si>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</si>
  <si>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</si>
  <si>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</si>
  <si>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</si>
  <si>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</si>
  <si>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</si>
  <si>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</si>
  <si>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</si>
  <si>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</si>
  <si>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</si>
  <si>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</si>
  <si>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</si>
  <si>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</si>
  <si>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</si>
  <si>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</si>
  <si>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</si>
  <si>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</si>
  <si>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</si>
  <si>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</si>
  <si>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</si>
  <si>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</si>
  <si>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</si>
  <si>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</si>
  <si>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</si>
  <si>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</si>
  <si>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</si>
  <si>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</si>
  <si>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</si>
  <si>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</si>
  <si>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</si>
  <si>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</si>
  <si>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</si>
  <si>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</si>
  <si>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</si>
  <si>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</si>
  <si>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</si>
  <si>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</si>
  <si>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</si>
  <si>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</si>
  <si>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</si>
  <si>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</si>
  <si>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</si>
  <si>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</si>
  <si>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</si>
  <si>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</si>
  <si>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</si>
  <si>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</si>
  <si>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</si>
  <si>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</si>
  <si>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</si>
  <si>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</si>
  <si>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</si>
  <si>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</si>
  <si>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</si>
  <si>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</si>
  <si>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</si>
  <si>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</si>
  <si>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</si>
  <si>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</si>
  <si>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</si>
  <si>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</si>
  <si>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</si>
  <si>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</si>
  <si>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</si>
  <si>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</si>
  <si>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</si>
  <si>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</si>
  <si>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</si>
  <si>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</si>
  <si>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</si>
  <si>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</si>
  <si>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</si>
  <si>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</si>
  <si>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</si>
  <si>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</si>
  <si>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</si>
  <si>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</si>
  <si>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</si>
  <si>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</si>
  <si>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</si>
  <si>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</si>
  <si>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</si>
  <si>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</si>
  <si>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</si>
  <si>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</si>
  <si>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</si>
  <si>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</si>
  <si>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</si>
  <si>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</si>
  <si>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</si>
  <si>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</si>
  <si>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</si>
  <si>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</si>
  <si>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</si>
  <si>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</si>
  <si>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</si>
  <si>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</si>
  <si>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</si>
  <si>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</si>
  <si>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</si>
  <si>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</si>
  <si>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</si>
  <si>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</si>
  <si>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</si>
  <si>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</si>
  <si>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</si>
  <si>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</si>
  <si>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</si>
  <si>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</si>
  <si>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</si>
  <si>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</si>
  <si>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</si>
  <si>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</si>
  <si>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</si>
  <si>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</si>
  <si>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</si>
  <si>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</si>
  <si>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</si>
  <si>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</si>
  <si>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</si>
  <si>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</si>
  <si>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</si>
  <si>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</si>
  <si>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</si>
  <si>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</si>
  <si>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</si>
  <si>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</si>
  <si>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</si>
  <si>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</si>
  <si>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</si>
  <si>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</si>
  <si>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</si>
  <si>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</si>
  <si>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</si>
  <si>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</si>
  <si>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</si>
  <si>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</si>
  <si>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</si>
  <si>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</si>
  <si>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</si>
  <si>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</si>
  <si>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</si>
  <si>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</si>
  <si>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</si>
  <si>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</si>
  <si>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</si>
  <si>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</si>
  <si>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</si>
  <si>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</si>
  <si>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</si>
  <si>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</si>
  <si>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</si>
  <si>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</si>
  <si>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</si>
  <si>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</si>
  <si>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</si>
  <si>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</si>
  <si>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</si>
  <si>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</si>
  <si>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</si>
  <si>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</si>
  <si>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</si>
  <si>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</si>
  <si>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</si>
  <si>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</si>
  <si>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</si>
  <si>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</si>
  <si>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</si>
  <si>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</si>
  <si>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</si>
  <si>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</si>
  <si>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</si>
  <si>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</si>
  <si>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</si>
  <si>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</si>
  <si>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</si>
  <si>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</si>
  <si>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</si>
  <si>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</si>
  <si>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</si>
  <si>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</si>
  <si>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</si>
  <si>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</si>
  <si>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</si>
  <si>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</si>
  <si>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</si>
  <si>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</si>
  <si>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</si>
  <si>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</si>
  <si>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</si>
  <si>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</si>
  <si>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</si>
  <si>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</si>
  <si>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</si>
  <si>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</si>
  <si>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</si>
  <si>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</si>
  <si>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</si>
  <si>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</si>
  <si>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</si>
  <si>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</si>
  <si>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</si>
  <si>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</si>
  <si>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</si>
  <si>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</si>
  <si>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</si>
  <si>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</si>
  <si>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</si>
  <si>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</si>
  <si>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</si>
  <si>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</si>
  <si>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</si>
  <si>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</si>
  <si>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</si>
  <si>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</si>
  <si>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</si>
  <si>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</si>
  <si>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</si>
  <si>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</si>
  <si>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</si>
  <si>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</si>
  <si>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</si>
  <si>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</si>
  <si>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</si>
  <si>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</si>
  <si>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</si>
  <si>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</si>
  <si>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</si>
  <si>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</si>
  <si>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</si>
  <si>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</si>
  <si>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</si>
  <si>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</si>
  <si>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</si>
  <si>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</si>
  <si>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</si>
  <si>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</si>
  <si>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</si>
  <si>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</si>
  <si>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</si>
  <si>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</si>
  <si>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</si>
  <si>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</si>
  <si>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</si>
  <si>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</si>
  <si>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</si>
  <si>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</si>
  <si>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</si>
  <si>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</si>
  <si>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</si>
  <si>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</si>
  <si>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</si>
  <si>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</si>
  <si>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</si>
  <si>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</si>
  <si>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</si>
  <si>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</si>
  <si>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</si>
  <si>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</si>
  <si>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</si>
  <si>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</si>
  <si>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</si>
  <si>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</si>
  <si>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</si>
  <si>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</si>
  <si>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</si>
  <si>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</si>
  <si>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</si>
  <si>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</si>
  <si>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</si>
  <si>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</si>
  <si>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</si>
  <si>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</si>
  <si>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</si>
  <si>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</si>
  <si>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</si>
  <si>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</si>
  <si>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</si>
  <si>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</si>
  <si>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</si>
  <si>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</si>
  <si>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</si>
  <si>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</si>
  <si>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</si>
  <si>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</si>
  <si>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</si>
  <si>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</si>
  <si>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</si>
  <si>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</si>
  <si>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</si>
  <si>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</si>
  <si>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</si>
  <si>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</si>
  <si>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</si>
  <si>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</si>
  <si>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</si>
  <si>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</si>
  <si>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</si>
  <si>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</si>
  <si>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</si>
  <si>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</si>
  <si>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</si>
  <si>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</si>
  <si>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</si>
  <si>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</si>
  <si>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</si>
  <si>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</si>
  <si>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</si>
  <si>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</si>
  <si>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</si>
  <si>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</si>
  <si>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</si>
  <si>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</si>
  <si>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</si>
  <si>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</si>
  <si>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</si>
  <si>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</si>
  <si>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</si>
  <si>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</si>
  <si>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</si>
  <si>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</si>
  <si>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</si>
  <si>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</si>
  <si>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</si>
  <si>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</si>
  <si>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</si>
  <si>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</si>
  <si>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</si>
  <si>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</si>
  <si>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</si>
  <si>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</si>
  <si>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</si>
  <si>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</si>
  <si>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</si>
  <si>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</si>
  <si>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</si>
  <si>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</si>
  <si>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</si>
  <si>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</si>
  <si>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</si>
  <si>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</si>
  <si>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</si>
  <si>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</si>
  <si>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</si>
  <si>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</si>
  <si>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</si>
  <si>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</si>
  <si>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</si>
  <si>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</si>
  <si>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</si>
  <si>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</si>
  <si>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</si>
  <si>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</si>
  <si>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</si>
  <si>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</si>
  <si>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</si>
  <si>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</si>
  <si>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</si>
  <si>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</si>
  <si>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</si>
  <si>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</si>
  <si>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</si>
  <si>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</si>
  <si>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</si>
  <si>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</si>
  <si>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</si>
  <si>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</si>
  <si>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</si>
  <si>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</si>
  <si>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</si>
  <si>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</si>
  <si>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</si>
  <si>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</si>
  <si>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</si>
  <si>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</si>
  <si>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</si>
  <si>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</si>
  <si>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</si>
  <si>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</si>
  <si>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</si>
  <si>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</si>
  <si>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</si>
  <si>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</si>
  <si>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</si>
  <si>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</si>
  <si>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</si>
  <si>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</si>
  <si>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</si>
  <si>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</si>
  <si>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</si>
  <si>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</si>
  <si>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</si>
  <si>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</si>
  <si>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</si>
  <si>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</si>
  <si>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</si>
  <si>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</si>
  <si>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</si>
  <si>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</si>
  <si>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</si>
  <si>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</si>
  <si>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</si>
  <si>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</si>
  <si>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</si>
  <si>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</si>
  <si>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</si>
  <si>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</si>
  <si>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</si>
  <si>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</si>
  <si>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</si>
  <si>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</si>
  <si>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</si>
  <si>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</si>
  <si>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</si>
  <si>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</si>
  <si>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</si>
  <si>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</si>
  <si>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</si>
  <si>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</si>
  <si>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</si>
  <si>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</si>
  <si>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</si>
  <si>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</si>
  <si>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</si>
  <si>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</si>
  <si>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</si>
  <si>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</si>
  <si>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</si>
  <si>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</si>
  <si>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</si>
  <si>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</si>
  <si>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</si>
  <si>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</si>
  <si>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</si>
  <si>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</si>
  <si>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</si>
  <si>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</si>
  <si>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</si>
  <si>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</si>
  <si>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</si>
  <si>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</si>
  <si>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</si>
  <si>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</si>
  <si>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</si>
  <si>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</si>
  <si>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</si>
  <si>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</si>
  <si>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</si>
  <si>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</si>
  <si>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</si>
  <si>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</si>
  <si>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</si>
  <si>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</si>
  <si>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</si>
  <si>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</si>
  <si>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</si>
  <si>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</si>
  <si>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</si>
  <si>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</si>
  <si>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</si>
  <si>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</si>
  <si>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</si>
  <si>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</si>
  <si>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</si>
  <si>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</si>
  <si>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</si>
  <si>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</si>
  <si>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</si>
  <si>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</si>
  <si>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</si>
  <si>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</si>
  <si>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</si>
  <si>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</si>
  <si>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</si>
  <si>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</si>
  <si>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</si>
  <si>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</si>
  <si>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</si>
  <si>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</si>
  <si>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</si>
  <si>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</si>
  <si>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</si>
  <si>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</si>
  <si>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</si>
  <si>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</si>
  <si>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</si>
  <si>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</si>
  <si>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</si>
  <si>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</si>
  <si>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</si>
  <si>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</si>
  <si>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</si>
  <si>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</si>
  <si>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</si>
  <si>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</si>
  <si>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</si>
  <si>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</si>
  <si>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</si>
  <si>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</si>
  <si>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</si>
  <si>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</si>
  <si>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</si>
  <si>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</si>
  <si>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</si>
  <si>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</si>
  <si>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</si>
  <si>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</si>
  <si>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</si>
  <si>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</si>
  <si>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</si>
  <si>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</si>
  <si>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</si>
  <si>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</si>
  <si>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</si>
  <si>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</si>
  <si>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</si>
  <si>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</si>
  <si>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</si>
  <si>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</si>
  <si>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</si>
  <si>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</si>
  <si>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</si>
  <si>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</si>
  <si>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</si>
  <si>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</si>
  <si>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</si>
  <si>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</si>
  <si>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</si>
  <si>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</si>
  <si>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</si>
  <si>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</si>
  <si>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</si>
  <si>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</si>
  <si>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</si>
  <si>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</si>
  <si>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</si>
  <si>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</si>
  <si>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</si>
  <si>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</si>
  <si>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</si>
  <si>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</si>
  <si>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</si>
  <si>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</si>
  <si>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</si>
  <si>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</si>
  <si>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</si>
  <si>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</si>
  <si>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</si>
  <si>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</si>
  <si>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</si>
  <si>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</si>
  <si>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</si>
  <si>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</si>
  <si>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</si>
  <si>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</si>
  <si>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</si>
  <si>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</si>
  <si>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</si>
  <si>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</si>
  <si>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</si>
  <si>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</si>
  <si>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</si>
  <si>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</si>
  <si>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</si>
  <si>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</si>
  <si>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</si>
  <si>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</si>
  <si>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</si>
  <si>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</si>
  <si>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</si>
  <si>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</si>
  <si>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</si>
  <si>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</si>
  <si>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</si>
  <si>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</si>
  <si>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</si>
  <si>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</si>
  <si>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</si>
  <si>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</si>
  <si>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</si>
  <si>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</si>
  <si>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</si>
  <si>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</si>
  <si>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</si>
  <si>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</si>
  <si>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</si>
  <si>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</si>
  <si>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</si>
  <si>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</si>
  <si>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</si>
  <si>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</si>
  <si>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</si>
  <si>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</si>
  <si>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</si>
  <si>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</si>
  <si>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</si>
  <si>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</si>
  <si>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</si>
  <si>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</si>
  <si>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</si>
  <si>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</si>
  <si>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</si>
  <si>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</si>
  <si>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</si>
  <si>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</si>
  <si>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</si>
  <si>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</si>
  <si>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</si>
  <si>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</si>
  <si>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</si>
  <si>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</si>
  <si>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</si>
  <si>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</si>
  <si>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</si>
  <si>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</si>
  <si>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</si>
  <si>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</si>
  <si>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</si>
  <si>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</si>
  <si>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</si>
  <si>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</si>
  <si>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</si>
  <si>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</si>
  <si>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</si>
  <si>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</si>
  <si>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</si>
  <si>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</si>
  <si>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</si>
  <si>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</si>
  <si>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</si>
  <si>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</si>
  <si>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</si>
  <si>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</si>
  <si>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</si>
  <si>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</si>
  <si>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</si>
  <si>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</si>
  <si>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</si>
  <si>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</si>
  <si>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</si>
  <si>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</si>
  <si>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</si>
  <si>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</si>
  <si>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</si>
  <si>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</si>
  <si>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</si>
  <si>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</si>
  <si>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</si>
  <si>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</si>
  <si>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</si>
  <si>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</si>
  <si>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</si>
  <si>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</si>
  <si>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</si>
  <si>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</si>
  <si>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</si>
  <si>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</si>
  <si>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</si>
  <si>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</si>
  <si>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</si>
  <si>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</si>
  <si>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</si>
  <si>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</si>
  <si>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</si>
  <si>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</si>
  <si>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</si>
  <si>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</si>
  <si>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</si>
  <si>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</si>
  <si>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</si>
  <si>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</si>
  <si>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</si>
  <si>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</si>
  <si>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</si>
  <si>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</si>
  <si>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</si>
  <si>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</si>
  <si>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</si>
  <si>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</si>
  <si>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</si>
  <si>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</si>
  <si>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</si>
  <si>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</si>
  <si>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</si>
  <si>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</si>
  <si>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</si>
  <si>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</si>
  <si>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</si>
  <si>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</si>
  <si>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</si>
  <si>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</si>
  <si>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</si>
  <si>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</si>
  <si>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</si>
  <si>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</si>
  <si>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</si>
  <si>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</si>
  <si>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</si>
  <si>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</si>
  <si>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</si>
  <si>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</si>
  <si>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</si>
  <si>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</si>
  <si>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</si>
  <si>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</si>
  <si>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</si>
  <si>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</si>
  <si>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</si>
  <si>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</si>
  <si>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</si>
  <si>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</si>
  <si>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</si>
  <si>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</si>
  <si>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</si>
  <si>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</si>
  <si>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</si>
  <si>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</si>
  <si>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</si>
  <si>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</si>
  <si>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</si>
  <si>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</si>
  <si>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</si>
  <si>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</si>
  <si>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</si>
  <si>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</si>
  <si>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</si>
  <si>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</si>
  <si>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</si>
  <si>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</si>
  <si>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</si>
  <si>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</si>
  <si>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</si>
  <si>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</si>
  <si>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</si>
  <si>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</si>
  <si>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</si>
  <si>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</si>
  <si>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</si>
  <si>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</si>
  <si>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</si>
  <si>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</si>
  <si>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</si>
  <si>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</si>
  <si>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</si>
  <si>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</si>
  <si>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</si>
  <si>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</si>
  <si>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</si>
  <si>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</si>
  <si>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</si>
  <si>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</si>
  <si>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</si>
  <si>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</si>
  <si>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</si>
  <si>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</si>
  <si>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</si>
  <si>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</si>
  <si>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</si>
  <si>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</si>
  <si>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</si>
  <si>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</si>
  <si>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</si>
  <si>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</si>
  <si>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</si>
  <si>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</si>
  <si>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</si>
  <si>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</si>
  <si>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</si>
  <si>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</si>
  <si>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</si>
  <si>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</si>
  <si>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</si>
  <si>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</si>
  <si>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</si>
  <si>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</si>
  <si>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</si>
  <si>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</si>
  <si>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</si>
  <si>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</si>
  <si>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</si>
  <si>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</si>
  <si>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</si>
  <si>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</si>
  <si>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</si>
  <si>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</si>
  <si>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</si>
  <si>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</si>
  <si>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</si>
  <si>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</si>
  <si>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</si>
  <si>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</si>
  <si>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</si>
  <si>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</si>
  <si>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</si>
  <si>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</si>
  <si>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</si>
  <si>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</si>
  <si>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</si>
  <si>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</si>
  <si>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</si>
  <si>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</si>
  <si>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</si>
  <si>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</si>
  <si>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</si>
  <si>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</si>
  <si>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</si>
  <si>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</si>
  <si>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</si>
  <si>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</si>
  <si>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</si>
  <si>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</si>
  <si>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</si>
  <si>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</si>
  <si>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</si>
  <si>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</si>
  <si>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</si>
  <si>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</si>
  <si>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</si>
  <si>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</si>
  <si>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</si>
  <si>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</si>
  <si>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</si>
  <si>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</si>
  <si>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</si>
  <si>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</si>
  <si>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</si>
  <si>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</si>
  <si>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</si>
  <si>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</si>
  <si>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</si>
  <si>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</si>
  <si>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</si>
  <si>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</si>
  <si>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</si>
  <si>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</si>
  <si>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</si>
  <si>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</si>
  <si>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</si>
  <si>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</si>
  <si>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</si>
  <si>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</si>
  <si>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</si>
  <si>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</si>
  <si>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</si>
  <si>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</si>
  <si>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</si>
  <si>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</si>
  <si>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</si>
  <si>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</si>
  <si>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</si>
  <si>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</si>
  <si>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</si>
  <si>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</si>
  <si>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</si>
  <si>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</si>
  <si>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</si>
  <si>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</si>
  <si>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</si>
  <si>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</si>
  <si>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</si>
  <si>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</si>
  <si>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</si>
  <si>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</si>
  <si>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</si>
  <si>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</si>
  <si>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</si>
  <si>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</si>
  <si>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</si>
  <si>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</si>
  <si>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</si>
  <si>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</si>
  <si>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</si>
  <si>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</si>
  <si>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</si>
  <si>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</si>
  <si>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</si>
  <si>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</si>
  <si>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</si>
  <si>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</si>
  <si>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</si>
  <si>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</si>
  <si>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</si>
  <si>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</si>
  <si>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</si>
  <si>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</si>
  <si>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</si>
  <si>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</si>
  <si>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</si>
  <si>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</si>
  <si>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</si>
  <si>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</si>
  <si>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</si>
  <si>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</si>
  <si>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</si>
  <si>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</si>
  <si>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</si>
  <si>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</si>
  <si>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</si>
  <si>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</si>
  <si>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</si>
  <si>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</si>
  <si>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</si>
  <si>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</si>
  <si>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</si>
  <si>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</si>
  <si>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</si>
  <si>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</si>
  <si>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</si>
  <si>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</si>
  <si>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</si>
  <si>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</si>
  <si>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</si>
  <si>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</si>
  <si>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</si>
  <si>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</si>
  <si>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</si>
  <si>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</si>
  <si>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</si>
  <si>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</si>
  <si>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</si>
  <si>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</si>
  <si>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</si>
  <si>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</si>
  <si>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</si>
  <si>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</si>
  <si>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</si>
  <si>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</si>
  <si>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</si>
  <si>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</si>
  <si>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</si>
  <si>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</si>
  <si>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</si>
  <si>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</si>
  <si>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</si>
  <si>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</si>
  <si>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</si>
  <si>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</si>
  <si>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</si>
  <si>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</si>
  <si>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</si>
  <si>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</si>
  <si>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</si>
  <si>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</si>
  <si>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</si>
  <si>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</si>
  <si>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</si>
  <si>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</si>
  <si>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</si>
  <si>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</si>
  <si>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</si>
  <si>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</si>
  <si>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</si>
  <si>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</si>
  <si>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</si>
  <si>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</si>
  <si>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</si>
  <si>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</si>
  <si>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</si>
  <si>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</si>
  <si>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</si>
  <si>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</si>
  <si>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</si>
  <si>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</si>
  <si>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</si>
  <si>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</si>
  <si>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</si>
  <si>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</si>
  <si>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</si>
  <si>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</si>
  <si>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</si>
  <si>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</si>
  <si>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</si>
  <si>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</si>
  <si>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</si>
  <si>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</si>
  <si>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</si>
  <si>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</si>
  <si>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</si>
  <si>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</si>
  <si>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</si>
  <si>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</si>
  <si>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</si>
  <si>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</si>
  <si>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</si>
  <si>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</si>
  <si>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</si>
  <si>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</si>
  <si>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</si>
  <si>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</si>
  <si>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</si>
  <si>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</si>
  <si>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</si>
  <si>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</si>
  <si>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</si>
  <si>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</si>
  <si>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</si>
  <si>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</si>
  <si>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</si>
  <si>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</si>
  <si>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</si>
  <si>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</si>
  <si>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</si>
  <si>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</si>
  <si>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</si>
  <si>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</si>
  <si>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</si>
  <si>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</si>
  <si>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</si>
  <si>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</si>
  <si>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</si>
  <si>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</si>
  <si>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</si>
  <si>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</si>
  <si>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</si>
  <si>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</si>
  <si>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</si>
  <si>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</si>
  <si>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</si>
  <si>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</si>
  <si>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</si>
  <si>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</si>
  <si>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</si>
  <si>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</si>
  <si>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</si>
  <si>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</si>
  <si>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</si>
  <si>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</si>
  <si>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</si>
  <si>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</si>
  <si>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</si>
  <si>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</si>
  <si>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</si>
  <si>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</si>
  <si>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</si>
  <si>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</si>
  <si>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</si>
  <si>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</si>
  <si>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</si>
  <si>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</si>
  <si>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</si>
  <si>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</si>
  <si>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</si>
  <si>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</si>
  <si>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</si>
  <si>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</si>
  <si>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</si>
  <si>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</si>
  <si>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</si>
  <si>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</si>
  <si>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</si>
  <si>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</si>
  <si>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</si>
  <si>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</si>
  <si>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</si>
  <si>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</si>
  <si>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</si>
  <si>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</si>
  <si>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</si>
  <si>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</si>
  <si>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</si>
  <si>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</si>
  <si>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</si>
  <si>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</si>
  <si>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</si>
  <si>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</si>
  <si>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</si>
  <si>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</si>
  <si>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</si>
  <si>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</si>
  <si>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</si>
  <si>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</si>
  <si>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</si>
  <si>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</si>
  <si>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</si>
  <si>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</si>
  <si>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</si>
  <si>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</si>
  <si>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</si>
  <si>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</si>
  <si>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</si>
  <si>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</si>
  <si>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</si>
  <si>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</si>
  <si>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</si>
  <si>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</si>
  <si>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</si>
  <si>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</si>
  <si>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</si>
  <si>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</si>
  <si>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</si>
  <si>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</si>
  <si>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</si>
  <si>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</si>
  <si>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</si>
  <si>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</si>
  <si>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</si>
  <si>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</si>
  <si>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</si>
  <si>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</si>
  <si>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</si>
  <si>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</si>
  <si>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</si>
  <si>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</si>
  <si>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</si>
  <si>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</si>
  <si>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</si>
  <si>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</si>
  <si>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</si>
  <si>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</si>
  <si>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</si>
  <si>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</si>
  <si>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</si>
  <si>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</si>
  <si>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</si>
  <si>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</si>
  <si>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</si>
  <si>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</si>
  <si>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</si>
  <si>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</si>
  <si>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</si>
  <si>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</si>
  <si>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</si>
  <si>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</si>
  <si>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</si>
  <si>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</si>
  <si>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</si>
  <si>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</si>
  <si>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</si>
  <si>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</si>
  <si>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</si>
  <si>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</si>
  <si>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</si>
  <si>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</si>
  <si>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</si>
  <si>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</si>
  <si>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</si>
  <si>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</si>
  <si>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</si>
  <si>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</si>
  <si>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</si>
  <si>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</si>
  <si>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</si>
  <si>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</si>
  <si>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</si>
  <si>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</si>
  <si>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</si>
  <si>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</si>
  <si>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</si>
  <si>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</si>
  <si>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</si>
  <si>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</si>
  <si>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</si>
  <si>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</si>
  <si>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</si>
  <si>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</si>
  <si>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</si>
  <si>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</si>
  <si>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</si>
  <si>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</si>
  <si>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</si>
  <si>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</si>
  <si>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</si>
  <si>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</si>
  <si>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</si>
  <si>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</si>
  <si>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</si>
  <si>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</si>
  <si>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</si>
  <si>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</si>
  <si>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</si>
  <si>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</si>
  <si>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</si>
  <si>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</si>
  <si>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</si>
  <si>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</si>
  <si>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</si>
  <si>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</si>
  <si>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</si>
  <si>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</si>
  <si>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</si>
  <si>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</si>
  <si>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</si>
  <si>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</si>
  <si>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</si>
  <si>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</si>
  <si>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</si>
  <si>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</si>
  <si>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</si>
  <si>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</si>
  <si>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</si>
  <si>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</si>
  <si>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</si>
  <si>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</si>
  <si>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</si>
  <si>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</si>
  <si>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</si>
  <si>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</si>
  <si>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</si>
  <si>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</si>
  <si>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</si>
  <si>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</si>
  <si>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</si>
  <si>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</si>
  <si>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</si>
  <si>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</si>
  <si>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</si>
  <si>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</si>
  <si>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</si>
  <si>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</si>
  <si>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</si>
  <si>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</si>
  <si>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</si>
  <si>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</si>
  <si>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</si>
  <si>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</si>
  <si>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</si>
  <si>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</si>
  <si>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</si>
  <si>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</si>
  <si>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</si>
  <si>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</si>
  <si>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</si>
  <si>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</si>
  <si>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</si>
  <si>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</si>
  <si>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</si>
  <si>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</si>
  <si>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</si>
  <si>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</si>
  <si>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</si>
  <si>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</si>
  <si>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</si>
  <si>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</si>
  <si>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</si>
  <si>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</si>
  <si>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</si>
  <si>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</si>
  <si>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</si>
  <si>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</si>
  <si>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</si>
  <si>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</si>
  <si>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</si>
  <si>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</si>
  <si>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</si>
  <si>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</si>
  <si>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</si>
  <si>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</si>
  <si>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</si>
  <si>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</si>
  <si>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</si>
  <si>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</si>
  <si>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</si>
  <si>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</si>
  <si>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</si>
  <si>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</si>
  <si>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</si>
  <si>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</si>
  <si>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</si>
  <si>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</si>
  <si>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</si>
  <si>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</si>
  <si>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</si>
  <si>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</si>
  <si>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</si>
  <si>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</si>
  <si>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</si>
  <si>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</si>
  <si>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</si>
  <si>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</si>
  <si>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</si>
  <si>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</si>
  <si>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</si>
  <si>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</si>
  <si>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</si>
  <si>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</si>
  <si>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</si>
  <si>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</si>
  <si>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</si>
  <si>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</si>
  <si>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</si>
  <si>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</si>
  <si>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</si>
  <si>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</si>
  <si>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</si>
  <si>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</si>
  <si>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</si>
  <si>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</si>
  <si>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</si>
  <si>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</si>
  <si>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</si>
  <si>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</si>
  <si>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</si>
  <si>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</si>
  <si>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</si>
  <si>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</si>
  <si>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</si>
  <si>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</si>
  <si>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</si>
  <si>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</si>
  <si>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</si>
  <si>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</si>
  <si>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</si>
  <si>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</si>
  <si>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</si>
  <si>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</si>
  <si>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</si>
  <si>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</si>
  <si>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</si>
  <si>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</si>
  <si>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</si>
  <si>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</si>
  <si>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</si>
  <si>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</si>
  <si>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</si>
  <si>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</si>
  <si>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</si>
  <si>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</si>
  <si>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</si>
  <si>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</si>
  <si>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</si>
  <si>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</si>
  <si>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</si>
  <si>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</si>
  <si>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</si>
  <si>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</si>
  <si>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</si>
  <si>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</si>
  <si>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</si>
  <si>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</si>
  <si>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</si>
  <si>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</si>
  <si>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</si>
  <si>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</si>
  <si>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</si>
  <si>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</si>
  <si>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</si>
  <si>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</si>
  <si>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</si>
  <si>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</si>
  <si>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</si>
  <si>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</si>
  <si>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</si>
  <si>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</si>
  <si>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</si>
  <si>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</si>
  <si>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</si>
  <si>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</si>
  <si>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</si>
  <si>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</si>
  <si>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</si>
  <si>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</si>
  <si>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</si>
  <si>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</si>
  <si>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</si>
  <si>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</si>
  <si>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</si>
  <si>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</si>
  <si>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</si>
  <si>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</si>
  <si>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</si>
  <si>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</si>
  <si>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</si>
  <si>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</si>
  <si>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</si>
  <si>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</si>
  <si>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</si>
  <si>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</si>
  <si>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</si>
  <si>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</si>
  <si>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</si>
  <si>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</si>
  <si>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</si>
  <si>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</si>
  <si>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</si>
  <si>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</si>
  <si>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</si>
  <si>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</si>
  <si>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</si>
  <si>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</si>
  <si>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</si>
  <si>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</si>
  <si>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</si>
  <si>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</si>
  <si>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</si>
  <si>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</si>
  <si>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</si>
  <si>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</si>
  <si>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</si>
  <si>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</si>
  <si>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</si>
  <si>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</si>
  <si>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</si>
  <si>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</si>
  <si>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</si>
  <si>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</si>
  <si>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</si>
  <si>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</si>
  <si>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</si>
  <si>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</si>
  <si>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</si>
  <si>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</si>
  <si>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</si>
  <si>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</si>
  <si>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</si>
  <si>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</si>
  <si>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</si>
  <si>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</si>
  <si>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</si>
  <si>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</si>
  <si>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</si>
  <si>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</si>
  <si>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</si>
  <si>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</si>
  <si>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</si>
  <si>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</si>
  <si>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</si>
  <si>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</si>
  <si>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</si>
  <si>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</si>
  <si>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</si>
  <si>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</si>
  <si>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</si>
  <si>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</si>
  <si>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</si>
  <si>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</si>
  <si>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</si>
  <si>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</si>
  <si>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</si>
  <si>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</si>
  <si>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</si>
  <si>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</si>
  <si>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</si>
  <si>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</si>
  <si>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</si>
  <si>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</si>
  <si>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</si>
  <si>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</si>
  <si>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</si>
  <si>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</si>
  <si>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</si>
  <si>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</si>
  <si>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</si>
  <si>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</si>
  <si>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</si>
  <si>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</si>
  <si>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</si>
  <si>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</si>
  <si>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</si>
  <si>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</si>
  <si>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</si>
  <si>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</si>
  <si>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</si>
  <si>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</si>
  <si>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</si>
  <si>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</si>
  <si>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</si>
  <si>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</si>
  <si>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</si>
  <si>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</si>
  <si>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</si>
  <si>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</si>
  <si>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</si>
  <si>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</si>
  <si>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</si>
  <si>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</si>
  <si>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</si>
  <si>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</si>
  <si>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</si>
  <si>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</si>
  <si>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</si>
  <si>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</si>
  <si>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</si>
  <si>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</si>
  <si>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</si>
  <si>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</si>
  <si>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</si>
  <si>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</si>
  <si>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</si>
  <si>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</si>
  <si>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</si>
  <si>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</si>
  <si>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</si>
  <si>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</si>
  <si>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</si>
  <si>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</si>
  <si>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</si>
  <si>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</si>
  <si>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</si>
  <si>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</si>
  <si>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</si>
  <si>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</si>
  <si>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</si>
  <si>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</si>
  <si>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</si>
  <si>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</si>
  <si>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</si>
  <si>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</si>
  <si>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</si>
  <si>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</si>
  <si>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</si>
  <si>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</si>
  <si>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</si>
  <si>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</si>
  <si>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</si>
  <si>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</si>
  <si>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</si>
  <si>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</si>
  <si>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</si>
  <si>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</si>
  <si>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</si>
  <si>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</si>
  <si>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</si>
  <si>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</si>
  <si>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</si>
  <si>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</si>
  <si>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</si>
  <si>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</si>
  <si>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</si>
  <si>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</si>
  <si>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</si>
  <si>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</si>
  <si>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</si>
  <si>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</si>
  <si>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</si>
  <si>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</si>
  <si>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</si>
  <si>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</si>
  <si>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</si>
  <si>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</si>
  <si>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</si>
  <si>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</si>
  <si>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</si>
  <si>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</si>
  <si>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</si>
  <si>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</si>
  <si>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</si>
  <si>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</si>
  <si>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</si>
  <si>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</si>
  <si>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</si>
  <si>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</si>
  <si>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</si>
  <si>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</si>
  <si>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</si>
  <si>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</si>
  <si>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</si>
  <si>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</si>
  <si>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</si>
  <si>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</si>
  <si>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</si>
  <si>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</si>
  <si>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</si>
  <si>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</si>
  <si>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</si>
  <si>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</si>
  <si>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</si>
  <si>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</si>
  <si>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</si>
  <si>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</si>
  <si>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</si>
  <si>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</si>
  <si>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</si>
  <si>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</si>
  <si>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</si>
  <si>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</si>
  <si>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</si>
  <si>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</si>
  <si>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</si>
  <si>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</si>
  <si>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</si>
  <si>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</si>
  <si>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</si>
  <si>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</si>
  <si>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</si>
  <si>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</si>
  <si>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</si>
  <si>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</si>
  <si>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</si>
  <si>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</si>
  <si>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</si>
  <si>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</si>
  <si>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</si>
  <si>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</si>
  <si>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</si>
  <si>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</si>
  <si>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</si>
  <si>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</si>
  <si>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</si>
  <si>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</si>
  <si>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</si>
  <si>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</si>
  <si>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</si>
  <si>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</si>
  <si>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</si>
  <si>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</si>
  <si>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</si>
  <si>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</si>
  <si>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</si>
  <si>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</si>
  <si>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</si>
  <si>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</si>
  <si>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</si>
  <si>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</si>
  <si>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</si>
  <si>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</si>
  <si>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</si>
  <si>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</si>
  <si>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</si>
  <si>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</si>
  <si>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</si>
  <si>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</si>
  <si>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</si>
  <si>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</si>
  <si>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</si>
  <si>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</si>
  <si>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</si>
  <si>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</si>
  <si>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</si>
  <si>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</si>
  <si>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</si>
  <si>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</si>
  <si>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</si>
  <si>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</si>
  <si>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</si>
  <si>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</si>
  <si>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</si>
  <si>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</si>
  <si>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</si>
  <si>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</si>
  <si>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</si>
  <si>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</si>
  <si>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</si>
  <si>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</si>
  <si>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</si>
  <si>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</si>
  <si>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</si>
  <si>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</si>
  <si>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</si>
  <si>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</si>
  <si>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</si>
  <si>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</si>
  <si>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</si>
  <si>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</si>
  <si>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</si>
  <si>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</si>
  <si>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</si>
  <si>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</si>
  <si>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</si>
  <si>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</si>
  <si>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</si>
  <si>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</si>
  <si>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</si>
  <si>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</si>
  <si>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</si>
  <si>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</si>
  <si>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</si>
  <si>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</si>
  <si>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</si>
  <si>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</si>
  <si>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</si>
  <si>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</si>
  <si>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</si>
  <si>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</si>
  <si>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</si>
  <si>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</si>
  <si>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</si>
  <si>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</si>
  <si>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</si>
  <si>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</si>
  <si>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</si>
  <si>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</si>
  <si>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</si>
  <si>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</si>
  <si>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</si>
  <si>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</si>
  <si>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</si>
  <si>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</si>
  <si>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</si>
  <si>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</si>
  <si>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</si>
  <si>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</si>
  <si>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</si>
  <si>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</si>
  <si>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</si>
  <si>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</si>
  <si>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</si>
  <si>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</si>
  <si>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</si>
  <si>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</si>
  <si>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</si>
  <si>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</si>
  <si>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</si>
  <si>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</si>
  <si>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</si>
  <si>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</si>
  <si>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</si>
  <si>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</si>
  <si>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</si>
  <si>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</si>
  <si>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</si>
  <si>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</si>
  <si>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</si>
  <si>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</si>
  <si>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</si>
  <si>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</si>
  <si>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</si>
  <si>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</si>
  <si>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</si>
  <si>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</si>
  <si>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</si>
  <si>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</si>
  <si>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</si>
  <si>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</si>
  <si>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</si>
  <si>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</si>
  <si>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</si>
  <si>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</si>
  <si>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</si>
  <si>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</si>
  <si>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</si>
  <si>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</si>
  <si>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</si>
  <si>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</si>
  <si>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</si>
  <si>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</si>
  <si>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</si>
  <si>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</si>
  <si>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</si>
  <si>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</si>
  <si>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</si>
  <si>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</si>
  <si>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</si>
  <si>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</si>
  <si>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</si>
  <si>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</si>
  <si>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</si>
  <si>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</si>
  <si>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</si>
  <si>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</si>
  <si>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</si>
  <si>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</si>
  <si>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</si>
  <si>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</si>
  <si>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</si>
  <si>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</si>
  <si>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</si>
  <si>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</si>
  <si>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</si>
  <si>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</si>
  <si>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</si>
  <si>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</si>
  <si>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</si>
  <si>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</si>
  <si>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</si>
  <si>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</si>
  <si>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</si>
  <si>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</si>
  <si>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</si>
  <si>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</si>
  <si>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</si>
  <si>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</si>
  <si>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</si>
  <si>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</si>
  <si>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</si>
  <si>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</si>
  <si>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</si>
  <si>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</si>
  <si>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</si>
  <si>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</si>
  <si>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</si>
  <si>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</si>
  <si>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</si>
  <si>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</si>
  <si>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</si>
  <si>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</si>
  <si>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</si>
  <si>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</si>
  <si>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</si>
  <si>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</si>
  <si>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</si>
  <si>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</si>
  <si>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</si>
  <si>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</si>
  <si>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</si>
  <si>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</si>
  <si>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</si>
  <si>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</si>
  <si>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</si>
  <si>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</si>
  <si>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</si>
  <si>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</si>
  <si>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</si>
  <si>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</si>
  <si>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</si>
  <si>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</si>
  <si>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</si>
  <si>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</si>
  <si>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</si>
  <si>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</si>
  <si>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</si>
  <si>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</si>
  <si>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</si>
  <si>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</si>
  <si>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</si>
  <si>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</si>
  <si>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</si>
  <si>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</si>
  <si>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</si>
  <si>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</si>
  <si>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</si>
  <si>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</si>
  <si>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</si>
  <si>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</si>
  <si>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</si>
  <si>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</si>
  <si>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</si>
  <si>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</si>
  <si>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</si>
  <si>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</si>
  <si>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</si>
  <si>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</si>
  <si>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</si>
  <si>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</si>
  <si>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</si>
  <si>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</si>
  <si>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</si>
  <si>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</si>
  <si>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</si>
  <si>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</si>
  <si>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</si>
  <si>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</si>
  <si>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</si>
  <si>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</si>
  <si>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</si>
  <si>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</si>
  <si>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</si>
  <si>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</si>
  <si>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</si>
  <si>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</si>
  <si>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</si>
  <si>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</si>
  <si>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</si>
  <si>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</si>
  <si>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</si>
  <si>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</si>
  <si>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</si>
  <si>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</si>
  <si>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</si>
  <si>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</si>
  <si>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</si>
  <si>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</si>
  <si>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</si>
  <si>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</si>
  <si>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</si>
  <si>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</si>
  <si>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</si>
  <si>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</si>
  <si>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</si>
  <si>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</si>
  <si>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</si>
  <si>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</si>
  <si>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</si>
  <si>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</si>
  <si>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</si>
  <si>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</si>
  <si>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</si>
  <si>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</si>
  <si>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</si>
  <si>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</si>
  <si>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</si>
  <si>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</si>
  <si>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</si>
  <si>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</si>
  <si>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</si>
  <si>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</si>
  <si>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</si>
  <si>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</si>
  <si>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</si>
  <si>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</si>
  <si>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</si>
  <si>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</si>
  <si>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</si>
  <si>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</si>
  <si>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</si>
  <si>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</si>
  <si>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</si>
  <si>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</si>
  <si>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</si>
  <si>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</si>
  <si>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</si>
  <si>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</si>
  <si>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</si>
  <si>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</si>
  <si>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</si>
  <si>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</si>
  <si>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</si>
  <si>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</si>
  <si>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</si>
  <si>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</si>
  <si>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</si>
  <si>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</si>
  <si>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</si>
  <si>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</si>
  <si>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</si>
  <si>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</si>
  <si>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</si>
  <si>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</si>
  <si>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</si>
  <si>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</si>
  <si>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</si>
  <si>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</si>
  <si>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</si>
  <si>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</si>
  <si>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</si>
  <si>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</si>
  <si>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</si>
  <si>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</si>
  <si>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</si>
  <si>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</si>
  <si>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</si>
  <si>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</si>
  <si>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</si>
  <si>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</si>
  <si>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</si>
  <si>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</si>
  <si>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</si>
  <si>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</si>
  <si>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</si>
  <si>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</si>
  <si>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</si>
  <si>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</si>
  <si>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</si>
  <si>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</si>
  <si>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</si>
  <si>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</si>
  <si>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</si>
  <si>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</si>
  <si>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</si>
  <si>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</si>
  <si>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</si>
  <si>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</si>
  <si>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</si>
  <si>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</si>
  <si>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</si>
  <si>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</si>
  <si>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</si>
  <si>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</si>
  <si>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</si>
  <si>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</si>
  <si>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</si>
  <si>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</si>
  <si>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</si>
  <si>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</si>
  <si>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</si>
  <si>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</si>
  <si>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</si>
  <si>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</si>
  <si>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</si>
  <si>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</si>
  <si>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</si>
  <si>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</si>
  <si>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</si>
  <si>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</si>
  <si>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</si>
  <si>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</si>
  <si>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</si>
  <si>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</si>
  <si>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</si>
  <si>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</si>
  <si>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</si>
  <si>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</si>
  <si>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</si>
  <si>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</si>
  <si>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</si>
  <si>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</si>
  <si>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</si>
  <si>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</si>
  <si>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</si>
  <si>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</si>
  <si>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</si>
  <si>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</si>
  <si>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</si>
  <si>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</si>
  <si>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</si>
  <si>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</si>
  <si>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</si>
  <si>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</si>
  <si>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</si>
  <si>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</si>
  <si>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</si>
  <si>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</si>
  <si>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</si>
  <si>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</si>
  <si>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</si>
  <si>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</si>
  <si>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</si>
  <si>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</si>
  <si>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</si>
  <si>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</si>
  <si>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</si>
  <si>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</si>
  <si>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</si>
  <si>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</si>
  <si>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</si>
  <si>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</si>
  <si>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</si>
  <si>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</si>
  <si>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</si>
  <si>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</si>
  <si>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</si>
  <si>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</si>
  <si>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</si>
  <si>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</si>
  <si>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</si>
  <si>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</si>
  <si>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</si>
  <si>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</si>
  <si>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</si>
  <si>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</si>
  <si>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</si>
  <si>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</si>
  <si>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</si>
  <si>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</si>
  <si>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</si>
  <si>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</si>
  <si>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</si>
  <si>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</si>
  <si>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</si>
  <si>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</si>
  <si>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</si>
  <si>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</si>
  <si>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</si>
  <si>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</si>
  <si>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</si>
  <si>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</si>
  <si>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</si>
  <si>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</si>
  <si>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</si>
  <si>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</si>
  <si>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</si>
  <si>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</si>
  <si>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</si>
  <si>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</si>
  <si>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</si>
  <si>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</si>
  <si>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</si>
  <si>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</si>
  <si>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</si>
  <si>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</si>
  <si>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</si>
  <si>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</si>
  <si>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</si>
  <si>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</si>
  <si>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</si>
  <si>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</si>
  <si>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</si>
  <si>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</si>
  <si>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</si>
  <si>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</si>
  <si>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</si>
  <si>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</si>
  <si>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</si>
  <si>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</si>
  <si>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</si>
  <si>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</si>
  <si>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</si>
  <si>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</si>
  <si>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</si>
  <si>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</si>
  <si>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</si>
  <si>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</si>
  <si>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</si>
  <si>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</si>
  <si>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</si>
  <si>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</si>
  <si>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</si>
  <si>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</si>
  <si>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</si>
  <si>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</si>
  <si>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</si>
  <si>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</si>
  <si>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</si>
  <si>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</si>
  <si>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</si>
  <si>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</si>
  <si>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</si>
  <si>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</si>
  <si>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</si>
  <si>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</si>
  <si>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</si>
  <si>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</si>
  <si>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</si>
  <si>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</si>
  <si>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</si>
  <si>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</si>
  <si>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</si>
  <si>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</si>
  <si>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</si>
  <si>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</si>
  <si>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</si>
  <si>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</si>
  <si>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</si>
  <si>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</si>
  <si>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</si>
  <si>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</si>
  <si>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</si>
  <si>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</si>
  <si>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</si>
  <si>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</si>
  <si>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</si>
  <si>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</si>
  <si>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</si>
  <si>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</si>
  <si>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</si>
  <si>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</si>
  <si>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</si>
  <si>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</si>
  <si>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</si>
  <si>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</si>
  <si>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</si>
  <si>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</si>
  <si>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</si>
  <si>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</si>
  <si>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</si>
  <si>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</si>
  <si>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</si>
  <si>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</si>
  <si>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</si>
  <si>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</si>
  <si>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</si>
  <si>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</si>
  <si>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</si>
  <si>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</si>
  <si>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</si>
  <si>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</si>
  <si>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</si>
  <si>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</si>
  <si>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</si>
  <si>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</si>
  <si>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</si>
  <si>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</si>
  <si>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</si>
  <si>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</si>
  <si>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</si>
  <si>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</si>
  <si>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</si>
  <si>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</si>
  <si>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</si>
  <si>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</si>
  <si>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</si>
  <si>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</si>
  <si>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</si>
  <si>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</si>
  <si>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</si>
  <si>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</si>
  <si>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</si>
  <si>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</si>
  <si>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</si>
  <si>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</si>
  <si>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</si>
  <si>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</si>
  <si>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</si>
  <si>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</si>
  <si>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</si>
  <si>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</si>
  <si>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</si>
  <si>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</si>
  <si>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</si>
  <si>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</si>
  <si>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</si>
  <si>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</si>
  <si>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</si>
  <si>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</si>
  <si>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</si>
  <si>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</si>
  <si>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</si>
  <si>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</si>
  <si>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</si>
  <si>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</si>
  <si>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</si>
  <si>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</si>
  <si>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</si>
  <si>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</si>
  <si>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</si>
  <si>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</si>
  <si>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</si>
  <si>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</si>
  <si>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</si>
  <si>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</si>
  <si>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</si>
  <si>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</si>
  <si>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</si>
  <si>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</si>
  <si>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</si>
  <si>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</si>
  <si>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</si>
  <si>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</si>
  <si>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</si>
  <si>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</si>
  <si>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</si>
  <si>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</si>
  <si>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</si>
  <si>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</si>
  <si>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</si>
  <si>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</si>
  <si>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</si>
  <si>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</si>
  <si>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</si>
  <si>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</si>
  <si>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</si>
  <si>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</si>
  <si>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</si>
  <si>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</si>
  <si>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</si>
  <si>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</si>
  <si>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</si>
  <si>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</si>
  <si>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</si>
  <si>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</si>
  <si>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</si>
  <si>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</si>
  <si>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</si>
  <si>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</si>
  <si>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</si>
  <si>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</si>
  <si>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</si>
  <si>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</si>
  <si>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</si>
  <si>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</si>
  <si>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</si>
  <si>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</si>
  <si>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</si>
  <si>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</si>
  <si>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</si>
  <si>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</si>
  <si>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</si>
  <si>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</si>
  <si>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</si>
  <si>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</si>
  <si>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</si>
  <si>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</si>
  <si>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</si>
  <si>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</si>
  <si>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</si>
  <si>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</si>
  <si>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</si>
  <si>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</si>
  <si>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</si>
  <si>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</si>
  <si>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</si>
  <si>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</si>
  <si>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</si>
  <si>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</si>
  <si>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</si>
  <si>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</si>
  <si>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</si>
  <si>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</si>
  <si>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</si>
  <si>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</si>
  <si>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</si>
  <si>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</si>
  <si>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</si>
  <si>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</si>
  <si>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</si>
  <si>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</si>
  <si>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</si>
  <si>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</si>
  <si>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</si>
  <si>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</si>
  <si>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</si>
  <si>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</si>
  <si>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</si>
  <si>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</si>
  <si>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</si>
  <si>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</si>
  <si>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</si>
  <si>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</si>
  <si>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</si>
  <si>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</si>
  <si>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</si>
  <si>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</si>
  <si>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</si>
  <si>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</si>
  <si>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</si>
  <si>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</si>
  <si>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</si>
  <si>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</si>
  <si>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</si>
  <si>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</si>
  <si>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</si>
  <si>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</si>
  <si>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</si>
  <si>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</si>
  <si>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</si>
  <si>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</si>
  <si>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</si>
  <si>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</si>
  <si>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</si>
  <si>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</si>
  <si>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</si>
  <si>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</si>
  <si>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</si>
  <si>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</si>
  <si>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</si>
  <si>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</si>
  <si>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</si>
  <si>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</si>
  <si>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</si>
  <si>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</si>
  <si>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</si>
  <si>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</si>
  <si>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</si>
  <si>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</si>
  <si>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</si>
  <si>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</si>
  <si>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</si>
  <si>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</si>
  <si>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</si>
  <si>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</si>
  <si>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</si>
  <si>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</si>
  <si>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</si>
  <si>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</si>
  <si>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</si>
  <si>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</si>
  <si>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</si>
  <si>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</si>
  <si>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</si>
  <si>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</si>
  <si>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</si>
  <si>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</si>
  <si>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</si>
  <si>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</si>
  <si>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</si>
  <si>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</si>
  <si>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</si>
  <si>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</si>
  <si>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</si>
  <si>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</si>
  <si>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</si>
  <si>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</si>
  <si>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</si>
  <si>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</si>
  <si>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</si>
  <si>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</si>
  <si>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</si>
  <si>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</si>
  <si>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</si>
  <si>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</si>
  <si>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</si>
  <si>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</si>
  <si>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</si>
  <si>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</si>
  <si>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</si>
  <si>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</si>
  <si>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</si>
  <si>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</si>
  <si>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</si>
  <si>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</si>
  <si>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</si>
  <si>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</si>
  <si>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</si>
  <si>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</si>
  <si>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</si>
  <si>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</si>
  <si>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</si>
  <si>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</si>
  <si>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</si>
  <si>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</si>
  <si>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</si>
  <si>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</si>
  <si>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</si>
  <si>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</si>
  <si>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</si>
  <si>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</si>
  <si>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</si>
  <si>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</si>
  <si>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</si>
  <si>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</si>
  <si>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</si>
  <si>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</si>
  <si>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</si>
  <si>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</si>
  <si>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</si>
  <si>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</si>
  <si>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</si>
  <si>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</si>
  <si>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</si>
  <si>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</si>
  <si>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</si>
  <si>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</si>
  <si>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</si>
  <si>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</si>
  <si>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</si>
  <si>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</si>
  <si>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</si>
  <si>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</si>
  <si>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</si>
  <si>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</si>
  <si>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</si>
  <si>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</si>
  <si>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</si>
  <si>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</si>
  <si>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</si>
  <si>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</si>
  <si>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</si>
  <si>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</si>
  <si>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</si>
  <si>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</si>
  <si>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</si>
  <si>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</si>
  <si>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</si>
  <si>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</si>
  <si>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</si>
  <si>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</si>
  <si>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</si>
  <si>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</si>
  <si>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</si>
  <si>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</si>
  <si>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</si>
  <si>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</si>
  <si>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</si>
  <si>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</si>
  <si>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</si>
  <si>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</si>
  <si>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</si>
  <si>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</si>
  <si>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</si>
  <si>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</si>
  <si>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</si>
  <si>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</si>
  <si>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</si>
  <si>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</si>
  <si>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</si>
  <si>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</si>
  <si>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</si>
  <si>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</si>
  <si>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</si>
  <si>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</si>
  <si>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</si>
  <si>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</si>
  <si>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</si>
  <si>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</si>
  <si>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</si>
  <si>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</si>
  <si>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</si>
  <si>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</si>
  <si>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</si>
  <si>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</si>
  <si>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</si>
  <si>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</si>
  <si>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</si>
  <si>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</si>
  <si>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</si>
  <si>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</si>
  <si>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</si>
  <si>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</si>
  <si>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</si>
  <si>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</si>
  <si>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</si>
  <si>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</si>
  <si>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</si>
  <si>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</si>
  <si>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</si>
  <si>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</si>
  <si>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</si>
  <si>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</si>
  <si>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</si>
  <si>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</si>
  <si>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</si>
  <si>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</si>
  <si>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</si>
  <si>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</si>
  <si>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</si>
  <si>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</si>
  <si>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</si>
  <si>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</si>
  <si>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</si>
  <si>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</si>
  <si>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</si>
  <si>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</si>
  <si>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</si>
  <si>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</si>
  <si>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</si>
  <si>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</si>
  <si>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</si>
  <si>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</si>
  <si>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</si>
  <si>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</si>
  <si>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</si>
  <si>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</si>
  <si>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</si>
  <si>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</si>
  <si>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</si>
  <si>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</si>
  <si>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</si>
  <si>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</si>
  <si>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</si>
  <si>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</si>
  <si>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</si>
  <si>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</si>
  <si>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</si>
  <si>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</si>
  <si>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</si>
  <si>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</si>
  <si>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</si>
  <si>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</si>
  <si>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</si>
  <si>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</si>
  <si>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</si>
  <si>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</si>
  <si>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</si>
  <si>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</si>
  <si>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</si>
  <si>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</si>
  <si>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</si>
  <si>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</si>
  <si>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</si>
  <si>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</si>
  <si>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</si>
  <si>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</si>
  <si>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</si>
  <si>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</si>
  <si>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</si>
  <si>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</si>
  <si>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</si>
  <si>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</si>
  <si>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</si>
  <si>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</si>
  <si>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</si>
  <si>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</si>
  <si>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</si>
  <si>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</si>
  <si>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</si>
  <si>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</si>
  <si>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</si>
  <si>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</si>
  <si>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</si>
  <si>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</si>
  <si>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</si>
  <si>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</si>
  <si>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</si>
  <si>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</si>
  <si>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</si>
  <si>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</si>
  <si>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</si>
  <si>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</si>
  <si>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</si>
  <si>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</si>
  <si>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</si>
  <si>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</si>
  <si>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</si>
  <si>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</si>
  <si>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</si>
  <si>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</si>
  <si>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</si>
  <si>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</si>
  <si>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</si>
  <si>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</si>
  <si>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</si>
  <si>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</si>
  <si>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</si>
  <si>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</si>
  <si>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</si>
  <si>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</si>
  <si>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</si>
  <si>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</si>
  <si>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</si>
  <si>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</si>
  <si>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</si>
  <si>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</si>
  <si>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</si>
  <si>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</si>
  <si>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</si>
  <si>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</si>
  <si>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</si>
  <si>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</si>
  <si>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</si>
  <si>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</si>
  <si>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</si>
  <si>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</si>
  <si>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</si>
  <si>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</si>
  <si>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</si>
  <si>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</si>
  <si>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</si>
  <si>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</si>
  <si>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</si>
  <si>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</si>
  <si>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</si>
  <si>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</si>
  <si>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</si>
  <si>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</si>
  <si>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</si>
  <si>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</si>
  <si>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</si>
  <si>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</si>
  <si>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</si>
  <si>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</si>
  <si>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</si>
  <si>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</si>
  <si>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</si>
  <si>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</si>
  <si>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</si>
  <si>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</si>
  <si>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</si>
  <si>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</si>
  <si>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</si>
  <si>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</si>
  <si>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</si>
  <si>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</si>
  <si>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</si>
  <si>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</si>
  <si>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</si>
  <si>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</si>
  <si>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</si>
  <si>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</si>
  <si>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</si>
  <si>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</si>
  <si>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</si>
  <si>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</si>
  <si>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</si>
  <si>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</si>
  <si>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</si>
  <si>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</si>
  <si>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</si>
  <si>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</si>
  <si>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</si>
  <si>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</si>
  <si>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</si>
  <si>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</si>
  <si>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</si>
  <si>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</si>
  <si>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</si>
  <si>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</si>
  <si>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</si>
  <si>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</si>
  <si>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</si>
  <si>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</si>
  <si>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</si>
  <si>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</si>
  <si>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</si>
  <si>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</si>
  <si>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</si>
  <si>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</si>
  <si>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</si>
  <si>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</si>
  <si>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</si>
  <si>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</si>
  <si>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</si>
  <si>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</si>
  <si>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</si>
  <si>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</si>
  <si>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</si>
  <si>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</si>
  <si>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</si>
  <si>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</si>
  <si>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</si>
  <si>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</si>
  <si>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</si>
  <si>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</si>
  <si>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</si>
  <si>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</si>
  <si>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</si>
  <si>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</si>
  <si>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</si>
  <si>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</si>
  <si>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</si>
  <si>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</si>
  <si>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</si>
  <si>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</si>
  <si>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</si>
  <si>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</si>
  <si>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</si>
  <si>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</si>
  <si>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</si>
  <si>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</si>
  <si>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</si>
  <si>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</si>
  <si>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</si>
  <si>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</si>
  <si>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</si>
  <si>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</si>
  <si>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</si>
  <si>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</si>
  <si>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</si>
  <si>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</si>
  <si>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</si>
  <si>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</si>
  <si>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</si>
  <si>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</si>
  <si>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</si>
  <si>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</si>
  <si>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</si>
  <si>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</si>
  <si>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</si>
  <si>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</si>
  <si>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</si>
  <si>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</si>
  <si>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</si>
  <si>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</si>
  <si>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</si>
  <si>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</si>
  <si>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</si>
  <si>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</si>
  <si>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</si>
  <si>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</si>
  <si>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</si>
  <si>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</si>
  <si>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</si>
  <si>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</si>
  <si>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</si>
  <si>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</si>
  <si>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</si>
  <si>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</si>
  <si>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</si>
  <si>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</si>
  <si>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</si>
  <si>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</si>
  <si>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</si>
  <si>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</si>
  <si>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</si>
  <si>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</si>
  <si>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</si>
  <si>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</si>
  <si>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</si>
  <si>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</si>
  <si>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</si>
  <si>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</si>
  <si>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</si>
  <si>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</si>
  <si>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</si>
  <si>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</si>
  <si>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</si>
  <si>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</si>
  <si>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</si>
  <si>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</si>
  <si>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</si>
  <si>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</si>
  <si>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</si>
  <si>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</si>
  <si>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</si>
  <si>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</si>
  <si>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</si>
  <si>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</si>
  <si>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</si>
  <si>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</si>
  <si>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</si>
  <si>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</si>
  <si>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</si>
  <si>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</si>
  <si>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</si>
  <si>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</si>
  <si>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</si>
  <si>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</si>
  <si>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</si>
  <si>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</si>
  <si>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</si>
  <si>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</si>
  <si>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</si>
  <si>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</si>
  <si>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</si>
  <si>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</si>
  <si>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</si>
  <si>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</si>
  <si>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</si>
  <si>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</si>
  <si>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</si>
  <si>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</si>
  <si>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</si>
  <si>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</si>
  <si>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</si>
  <si>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</si>
  <si>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</si>
  <si>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</si>
  <si>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</si>
  <si>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</si>
  <si>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</si>
  <si>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</si>
  <si>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</si>
  <si>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</si>
  <si>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</si>
  <si>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</si>
  <si>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</si>
  <si>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</si>
  <si>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</si>
  <si>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</si>
  <si>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</si>
  <si>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</si>
  <si>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</si>
  <si>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</si>
  <si>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</si>
  <si>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</si>
  <si>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</si>
  <si>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</si>
  <si>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</si>
  <si>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</si>
  <si>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</si>
  <si>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</si>
  <si>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</si>
  <si>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</si>
  <si>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</si>
  <si>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</si>
  <si>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</si>
  <si>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</si>
  <si>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</si>
  <si>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</si>
  <si>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</si>
  <si>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</si>
  <si>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</si>
  <si>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</si>
  <si>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</si>
  <si>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</si>
  <si>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</si>
  <si>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</si>
  <si>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</si>
  <si>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</si>
  <si>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</si>
  <si>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</si>
  <si>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</si>
  <si>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</si>
  <si>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</si>
  <si>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</si>
  <si>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</si>
  <si>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</si>
  <si>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</si>
  <si>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</si>
  <si>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</si>
  <si>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</si>
  <si>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</si>
  <si>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</si>
  <si>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</si>
  <si>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</si>
  <si>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</si>
  <si>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</si>
  <si>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</si>
  <si>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</si>
  <si>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</si>
  <si>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</si>
  <si>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</si>
  <si>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</si>
  <si>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</si>
  <si>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</si>
  <si>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</si>
  <si>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</si>
  <si>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</si>
  <si>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</si>
  <si>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</si>
  <si>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</si>
  <si>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</si>
  <si>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</si>
  <si>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</si>
  <si>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</si>
  <si>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</si>
  <si>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</si>
  <si>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</si>
  <si>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</si>
  <si>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</si>
  <si>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</si>
  <si>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</si>
  <si>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</si>
  <si>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</si>
  <si>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</si>
  <si>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</si>
  <si>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</si>
  <si>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</si>
  <si>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</si>
  <si>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</si>
  <si>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</si>
  <si>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</si>
  <si>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</si>
  <si>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</si>
  <si>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</si>
  <si>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</si>
  <si>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</si>
  <si>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</si>
  <si>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</si>
  <si>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</si>
  <si>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</si>
  <si>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</si>
  <si>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</si>
  <si>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</si>
  <si>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</si>
  <si>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</si>
  <si>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</si>
  <si>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</si>
  <si>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</si>
  <si>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</si>
  <si>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</si>
  <si>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</si>
  <si>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</si>
  <si>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</si>
  <si>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</si>
  <si>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</si>
  <si>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</si>
  <si>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</si>
  <si>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</si>
  <si>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</si>
  <si>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</si>
  <si>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</si>
  <si>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</si>
  <si>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</si>
  <si>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</si>
  <si>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</si>
  <si>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</si>
  <si>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</si>
  <si>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</si>
  <si>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</si>
  <si>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</si>
  <si>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</si>
  <si>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</si>
  <si>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</si>
  <si>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</si>
  <si>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</si>
  <si>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</si>
  <si>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</si>
  <si>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</si>
  <si>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</si>
  <si>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</si>
  <si>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</si>
  <si>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</si>
  <si>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</si>
  <si>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</si>
  <si>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</si>
  <si>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</si>
  <si>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</si>
  <si>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</si>
  <si>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</si>
  <si>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</si>
  <si>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</si>
  <si>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</si>
  <si>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</si>
  <si>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</si>
  <si>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</si>
  <si>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</si>
  <si>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</si>
  <si>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</si>
  <si>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</si>
  <si>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</si>
  <si>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</si>
  <si>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</si>
  <si>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</si>
  <si>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</si>
  <si>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</si>
  <si>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</si>
  <si>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</si>
  <si>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</si>
  <si>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</si>
  <si>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</si>
  <si>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</si>
  <si>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</si>
  <si>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</si>
  <si>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</si>
  <si>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</si>
  <si>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</si>
  <si>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</si>
  <si>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</si>
  <si>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</si>
  <si>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</si>
  <si>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</si>
  <si>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</si>
  <si>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</si>
  <si>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</si>
  <si>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</si>
  <si>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</si>
  <si>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</si>
  <si>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</si>
  <si>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</si>
  <si>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</si>
  <si>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</si>
  <si>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</si>
  <si>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</si>
  <si>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</si>
  <si>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</si>
  <si>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</si>
  <si>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</si>
  <si>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</si>
  <si>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</si>
  <si>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</si>
  <si>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</si>
  <si>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</si>
  <si>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</si>
  <si>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</si>
  <si>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</si>
  <si>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</si>
  <si>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</si>
  <si>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</si>
  <si>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</si>
  <si>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</si>
  <si>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</si>
  <si>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</si>
  <si>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</si>
  <si>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</si>
  <si>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</si>
  <si>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</si>
  <si>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</si>
  <si>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</si>
  <si>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</si>
  <si>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</si>
  <si>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</si>
  <si>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</si>
  <si>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</si>
  <si>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</si>
  <si>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</si>
  <si>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</si>
  <si>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</si>
  <si>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</si>
  <si>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</si>
  <si>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</si>
  <si>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</si>
  <si>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</si>
  <si>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</si>
  <si>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</si>
  <si>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</si>
  <si>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</si>
  <si>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</si>
  <si>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</si>
  <si>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</si>
  <si>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</si>
  <si>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</si>
  <si>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</si>
  <si>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</si>
  <si>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</si>
  <si>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</si>
  <si>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</si>
  <si>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</si>
  <si>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</si>
  <si>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</si>
  <si>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</si>
  <si>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</si>
  <si>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</si>
  <si>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</si>
  <si>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</si>
  <si>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</si>
  <si>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</si>
  <si>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</si>
  <si>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</si>
  <si>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</si>
  <si>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</si>
  <si>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</si>
  <si>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</si>
  <si>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</si>
  <si>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</si>
  <si>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</si>
  <si>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</si>
  <si>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</si>
  <si>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</si>
  <si>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</si>
  <si>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</si>
  <si>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</si>
  <si>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</si>
  <si>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</si>
  <si>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</si>
  <si>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</si>
  <si>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</si>
  <si>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</si>
  <si>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</si>
  <si>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</si>
  <si>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</si>
  <si>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</si>
  <si>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</si>
  <si>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</si>
  <si>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</si>
  <si>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</si>
  <si>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</si>
  <si>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</si>
  <si>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</si>
  <si>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</si>
  <si>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</si>
  <si>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</si>
  <si>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</si>
  <si>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</si>
  <si>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</si>
  <si>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</si>
  <si>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</si>
  <si>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</si>
  <si>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</si>
  <si>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</si>
  <si>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</si>
  <si>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</si>
  <si>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</si>
  <si>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</si>
  <si>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</si>
  <si>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</si>
  <si>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</si>
  <si>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</si>
  <si>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</si>
  <si>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</si>
  <si>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</si>
  <si>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</si>
  <si>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</si>
  <si>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</si>
  <si>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</si>
  <si>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</si>
  <si>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</si>
  <si>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</si>
  <si>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</si>
  <si>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</si>
  <si>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</si>
  <si>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</si>
  <si>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</si>
  <si>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</si>
  <si>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</si>
  <si>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</si>
  <si>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</si>
  <si>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</si>
  <si>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</si>
  <si>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</si>
  <si>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</si>
  <si>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</si>
  <si>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</si>
  <si>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</si>
  <si>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</si>
  <si>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</si>
  <si>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</si>
  <si>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</si>
  <si>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</si>
  <si>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</si>
  <si>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</si>
  <si>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</si>
  <si>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</si>
  <si>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</si>
  <si>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</si>
  <si>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</si>
  <si>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</si>
  <si>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</si>
  <si>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</si>
  <si>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</si>
  <si>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</si>
  <si>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</si>
  <si>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</si>
  <si>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</si>
  <si>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</si>
  <si>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</si>
  <si>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</si>
  <si>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</si>
  <si>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</si>
  <si>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</si>
  <si>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</si>
  <si>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</si>
  <si>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</si>
  <si>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</si>
  <si>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</si>
  <si>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</si>
  <si>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</si>
  <si>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</si>
  <si>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</si>
  <si>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</si>
  <si>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</si>
  <si>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</si>
  <si>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</si>
  <si>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</si>
  <si>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</si>
  <si>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</si>
  <si>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</si>
  <si>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</si>
  <si>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</si>
  <si>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</si>
  <si>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</si>
  <si>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</si>
  <si>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</si>
  <si>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</si>
  <si>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</si>
  <si>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</si>
  <si>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</si>
  <si>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</si>
  <si>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</si>
  <si>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</si>
  <si>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</si>
  <si>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</si>
  <si>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</si>
  <si>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</si>
  <si>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</si>
  <si>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</si>
  <si>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</si>
  <si>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</si>
  <si>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</si>
  <si>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</si>
  <si>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</si>
  <si>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</si>
  <si>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</si>
  <si>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</si>
  <si>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</si>
  <si>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</si>
  <si>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</si>
  <si>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</si>
  <si>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</si>
  <si>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</si>
  <si>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</si>
  <si>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</si>
  <si>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</si>
  <si>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</si>
  <si>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</si>
  <si>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</si>
  <si>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</si>
  <si>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</si>
  <si>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</si>
  <si>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</si>
  <si>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</si>
  <si>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</si>
  <si>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</si>
  <si>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</si>
  <si>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</si>
  <si>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</si>
  <si>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</si>
  <si>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</si>
  <si>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</si>
  <si>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</si>
  <si>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</si>
  <si>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</si>
  <si>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</si>
  <si>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</si>
  <si>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</si>
  <si>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</si>
  <si>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</si>
  <si>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</si>
  <si>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</si>
  <si>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</si>
  <si>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</si>
  <si>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</si>
  <si>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</si>
  <si>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</si>
  <si>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</si>
  <si>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</si>
  <si>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</si>
  <si>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</si>
  <si>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</si>
  <si>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</si>
  <si>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</si>
  <si>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</si>
  <si>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</si>
  <si>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</si>
  <si>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</si>
  <si>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</si>
  <si>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</si>
  <si>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</si>
  <si>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</si>
  <si>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</si>
  <si>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</si>
  <si>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</si>
  <si>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</si>
  <si>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</si>
  <si>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</si>
  <si>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</si>
  <si>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</si>
  <si>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</si>
  <si>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</si>
  <si>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</si>
  <si>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</si>
  <si>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</si>
  <si>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</si>
  <si>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</si>
  <si>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</si>
  <si>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</si>
  <si>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</si>
  <si>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</si>
  <si>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</si>
  <si>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</si>
  <si>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</si>
  <si>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</si>
  <si>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</si>
  <si>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</si>
  <si>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</si>
  <si>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</si>
  <si>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</si>
  <si>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</si>
  <si>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</si>
  <si>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</si>
  <si>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</si>
  <si>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</si>
  <si>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</si>
  <si>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</si>
  <si>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</si>
  <si>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</si>
  <si>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</si>
  <si>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</si>
  <si>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</si>
  <si>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</si>
  <si>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</si>
  <si>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</si>
  <si>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</si>
  <si>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</si>
  <si>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</si>
  <si>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</si>
  <si>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</si>
  <si>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</si>
  <si>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</si>
  <si>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</si>
  <si>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</si>
  <si>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</si>
  <si>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</si>
  <si>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</si>
  <si>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</si>
  <si>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</si>
  <si>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</si>
  <si>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</si>
  <si>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</si>
  <si>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</si>
  <si>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</si>
  <si>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</si>
  <si>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</si>
  <si>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</si>
  <si>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</si>
  <si>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</si>
  <si>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</si>
  <si>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</si>
  <si>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</si>
  <si>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</si>
  <si>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</si>
  <si>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</si>
  <si>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</si>
  <si>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</si>
  <si>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</si>
  <si>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</si>
  <si>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</si>
  <si>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</si>
  <si>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</si>
  <si>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</si>
  <si>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</si>
  <si>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</si>
  <si>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</si>
  <si>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</si>
  <si>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</si>
  <si>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</si>
  <si>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</si>
  <si>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</si>
  <si>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</si>
  <si>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</si>
  <si>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</si>
  <si>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</si>
  <si>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</si>
  <si>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</si>
  <si>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</si>
  <si>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</si>
  <si>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</si>
  <si>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</si>
  <si>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</si>
  <si>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</si>
  <si>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</si>
  <si>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</si>
  <si>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</si>
  <si>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</si>
  <si>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</si>
  <si>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</si>
  <si>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</si>
  <si>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</si>
  <si>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</si>
  <si>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</si>
  <si>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</si>
  <si>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</si>
  <si>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</si>
  <si>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</si>
  <si>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</si>
  <si>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</si>
  <si>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</si>
  <si>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</si>
  <si>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</si>
  <si>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</si>
  <si>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</si>
  <si>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</si>
  <si>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</si>
  <si>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</si>
  <si>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</si>
  <si>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</si>
  <si>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</si>
  <si>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</si>
  <si>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</si>
  <si>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</si>
  <si>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</si>
  <si>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</si>
  <si>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</si>
  <si>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</si>
  <si>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</si>
  <si>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</si>
  <si>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</si>
  <si>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</si>
  <si>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</si>
  <si>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</si>
  <si>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</si>
  <si>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</si>
  <si>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</si>
  <si>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</si>
  <si>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</si>
  <si>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</si>
  <si>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</si>
  <si>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</si>
  <si>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</si>
  <si>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</si>
  <si>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</si>
  <si>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</si>
  <si>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</si>
  <si>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</si>
  <si>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</si>
  <si>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</si>
  <si>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</si>
  <si>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</si>
  <si>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</si>
  <si>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</si>
  <si>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</si>
  <si>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</si>
  <si>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</si>
  <si>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</si>
  <si>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</si>
  <si>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</si>
  <si>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</si>
  <si>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</si>
  <si>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</si>
  <si>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</si>
  <si>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</si>
  <si>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</si>
  <si>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</si>
  <si>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</si>
  <si>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</si>
  <si>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</si>
  <si>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</si>
  <si>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</si>
  <si>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</si>
  <si>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</si>
  <si>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</si>
  <si>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</si>
  <si>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</si>
  <si>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</si>
  <si>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</si>
  <si>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</si>
  <si>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</si>
  <si>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</si>
  <si>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</si>
  <si>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</si>
  <si>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</si>
  <si>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</si>
  <si>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</si>
  <si>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</si>
  <si>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</si>
  <si>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</si>
  <si>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</si>
  <si>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</si>
  <si>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</si>
  <si>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</si>
  <si>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</si>
  <si>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</si>
  <si>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</si>
  <si>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</si>
  <si>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</si>
  <si>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</si>
  <si>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</si>
  <si>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</si>
  <si>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</si>
  <si>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</si>
  <si>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</si>
  <si>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</si>
  <si>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</si>
  <si>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</si>
  <si>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</si>
  <si>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</si>
  <si>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</si>
  <si>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</si>
  <si>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</si>
  <si>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</si>
  <si>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</si>
  <si>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</si>
  <si>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</si>
  <si>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</si>
  <si>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</si>
  <si>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</si>
  <si>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</si>
  <si>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</si>
  <si>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</si>
  <si>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</si>
  <si>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</si>
  <si>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</si>
  <si>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</si>
  <si>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</si>
  <si>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</si>
  <si>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</si>
  <si>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</si>
  <si>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</si>
  <si>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</si>
  <si>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</si>
  <si>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</si>
  <si>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</si>
  <si>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</si>
  <si>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</si>
  <si>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</si>
  <si>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</si>
  <si>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</si>
  <si>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</si>
  <si>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</si>
  <si>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</si>
  <si>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</si>
  <si>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</si>
  <si>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</si>
  <si>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</si>
  <si>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</si>
  <si>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</si>
  <si>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</si>
  <si>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</si>
  <si>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</si>
  <si>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</si>
  <si>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</si>
  <si>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</si>
  <si>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</si>
  <si>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</si>
  <si>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</si>
  <si>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</si>
  <si>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</si>
  <si>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</si>
  <si>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</si>
  <si>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</si>
  <si>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</si>
  <si>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</si>
  <si>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</si>
  <si>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</si>
  <si>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</si>
  <si>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</si>
  <si>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</si>
  <si>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</si>
  <si>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</si>
  <si>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</si>
  <si>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</si>
  <si>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</si>
  <si>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</si>
  <si>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</si>
  <si>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</si>
  <si>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</si>
  <si>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</si>
  <si>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</si>
  <si>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</si>
  <si>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</si>
  <si>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</si>
  <si>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</si>
  <si>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</si>
  <si>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</si>
  <si>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</si>
  <si>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</si>
  <si>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</si>
  <si>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</si>
  <si>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</si>
  <si>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</si>
  <si>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</si>
  <si>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</si>
  <si>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</si>
  <si>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</si>
  <si>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</si>
  <si>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</si>
  <si>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</si>
  <si>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</si>
  <si>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</si>
  <si>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</si>
  <si>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</si>
  <si>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</si>
  <si>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</si>
  <si>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</si>
  <si>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</si>
  <si>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</si>
  <si>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</si>
  <si>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</si>
  <si>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</si>
  <si>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</si>
  <si>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</si>
  <si>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</si>
  <si>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</si>
  <si>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</si>
  <si>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</si>
  <si>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</si>
  <si>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</si>
  <si>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</si>
  <si>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</si>
  <si>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</si>
  <si>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</si>
  <si>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</si>
  <si>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</si>
  <si>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</si>
  <si>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</si>
  <si>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</si>
  <si>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</si>
  <si>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</si>
  <si>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</si>
  <si>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</si>
  <si>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</si>
  <si>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</si>
  <si>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</si>
  <si>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</si>
  <si>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</si>
  <si>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</si>
  <si>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</si>
  <si>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</si>
  <si>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</si>
  <si>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</si>
  <si>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</si>
  <si>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</si>
  <si>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</si>
  <si>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</si>
  <si>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</si>
  <si>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</si>
  <si>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</si>
  <si>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</si>
  <si>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</si>
  <si>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</si>
  <si>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</si>
  <si>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</si>
  <si>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</si>
  <si>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</si>
  <si>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</si>
  <si>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</si>
  <si>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</si>
  <si>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</si>
  <si>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</si>
  <si>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</si>
  <si>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</si>
  <si>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</si>
  <si>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</si>
  <si>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</si>
  <si>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</si>
  <si>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</si>
  <si>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</si>
  <si>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</si>
  <si>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</si>
  <si>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</si>
  <si>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</si>
  <si>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</si>
  <si>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</si>
  <si>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</si>
  <si>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</si>
  <si>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</si>
  <si>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</si>
  <si>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</si>
  <si>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</si>
  <si>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</si>
  <si>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</si>
  <si>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</si>
  <si>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</si>
  <si>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</si>
  <si>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</si>
  <si>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</si>
  <si>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</si>
  <si>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</si>
  <si>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</si>
  <si>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</si>
  <si>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</si>
  <si>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</si>
  <si>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</si>
  <si>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</si>
  <si>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</si>
  <si>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</si>
  <si>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</si>
  <si>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</si>
  <si>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</si>
  <si>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</si>
  <si>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</si>
  <si>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</si>
  <si>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</si>
  <si>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</si>
  <si>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</si>
  <si>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</si>
  <si>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</si>
  <si>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</si>
  <si>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</si>
  <si>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</si>
  <si>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</si>
  <si>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</si>
  <si>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</si>
  <si>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</si>
  <si>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</si>
  <si>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</si>
  <si>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</si>
  <si>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</si>
  <si>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</si>
  <si>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</si>
  <si>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</si>
  <si>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</si>
  <si>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</si>
  <si>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</si>
  <si>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</si>
  <si>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</si>
  <si>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</si>
  <si>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</si>
  <si>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</si>
  <si>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</si>
  <si>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</si>
  <si>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</si>
  <si>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</si>
  <si>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</si>
  <si>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</si>
  <si>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</si>
  <si>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</si>
  <si>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</si>
  <si>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</si>
  <si>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</si>
  <si>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</si>
  <si>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</si>
  <si>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</si>
  <si>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</si>
  <si>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</si>
  <si>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</si>
  <si>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</si>
  <si>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</si>
  <si>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</si>
  <si>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</si>
  <si>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</si>
  <si>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</si>
  <si>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</si>
  <si>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</si>
  <si>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</si>
  <si>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</si>
  <si>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</si>
  <si>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</si>
  <si>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</si>
  <si>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</si>
  <si>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</si>
  <si>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</si>
  <si>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</si>
  <si>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</si>
  <si>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</si>
  <si>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</si>
  <si>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</si>
  <si>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</si>
  <si>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</si>
  <si>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</si>
  <si>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</si>
  <si>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</si>
  <si>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</si>
  <si>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</si>
  <si>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</si>
  <si>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</si>
  <si>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</si>
  <si>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</si>
  <si>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</si>
  <si>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</si>
  <si>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</si>
  <si>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</si>
  <si>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</si>
  <si>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</si>
  <si>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</si>
  <si>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</si>
  <si>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</si>
  <si>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</si>
  <si>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</si>
  <si>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</si>
  <si>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</si>
  <si>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</si>
  <si>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</si>
  <si>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</si>
  <si>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</si>
  <si>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</si>
  <si>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</si>
  <si>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</si>
  <si>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</si>
  <si>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</si>
  <si>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</si>
  <si>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</si>
  <si>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</si>
  <si>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</si>
  <si>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</si>
  <si>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</si>
  <si>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</si>
  <si>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</si>
  <si>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</si>
  <si>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</si>
  <si>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</si>
  <si>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</si>
  <si>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</si>
  <si>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</si>
  <si>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</si>
  <si>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</si>
  <si>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</si>
  <si>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</si>
  <si>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</si>
  <si>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</si>
  <si>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</si>
  <si>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</si>
  <si>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</si>
  <si>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</si>
  <si>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</si>
  <si>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</si>
  <si>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</si>
  <si>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</si>
  <si>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</si>
  <si>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</si>
  <si>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</si>
  <si>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</si>
  <si>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</si>
  <si>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</si>
  <si>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</si>
  <si>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</si>
  <si>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</si>
  <si>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</si>
  <si>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</si>
  <si>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</si>
  <si>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</si>
  <si>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</si>
  <si>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</si>
  <si>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</si>
  <si>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</si>
  <si>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</si>
  <si>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</si>
  <si>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</si>
  <si>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</si>
  <si>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</si>
  <si>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</si>
  <si>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</si>
  <si>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</si>
  <si>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</si>
  <si>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</si>
  <si>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</si>
  <si>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</si>
  <si>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</si>
  <si>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</si>
  <si>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</si>
  <si>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</si>
  <si>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</si>
  <si>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</si>
  <si>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</si>
  <si>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</si>
  <si>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</si>
  <si>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</si>
  <si>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</si>
  <si>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</si>
  <si>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</si>
  <si>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</si>
  <si>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</si>
  <si>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</si>
  <si>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</si>
  <si>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</si>
  <si>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</si>
  <si>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</si>
  <si>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</si>
  <si>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</si>
  <si>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</si>
  <si>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</si>
  <si>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</si>
  <si>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</si>
  <si>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</si>
  <si>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</si>
  <si>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</si>
  <si>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</si>
  <si>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</si>
  <si>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</si>
  <si>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</si>
  <si>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</si>
  <si>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</si>
  <si>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</si>
  <si>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</si>
  <si>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</si>
  <si>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</si>
  <si>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</si>
  <si>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</si>
  <si>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</si>
  <si>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</si>
  <si>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</si>
  <si>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</si>
  <si>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</si>
  <si>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</si>
  <si>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</si>
  <si>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</si>
  <si>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</si>
  <si>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</si>
  <si>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</si>
  <si>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</si>
  <si>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</si>
  <si>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</si>
  <si>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</si>
  <si>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</si>
  <si>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</si>
  <si>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</si>
  <si>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</si>
  <si>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</si>
  <si>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</si>
  <si>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</si>
  <si>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</si>
  <si>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</si>
  <si>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</si>
  <si>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</si>
  <si>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</si>
  <si>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</si>
  <si>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</si>
  <si>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</si>
  <si>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</si>
  <si>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</si>
  <si>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</si>
  <si>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</si>
  <si>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</si>
  <si>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</si>
  <si>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</si>
  <si>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</si>
  <si>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</si>
  <si>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</si>
  <si>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</si>
  <si>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</si>
  <si>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</si>
  <si>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</si>
  <si>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</si>
  <si>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</si>
  <si>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</si>
  <si>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</si>
  <si>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</si>
  <si>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</si>
  <si>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</si>
  <si>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</si>
  <si>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</si>
  <si>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</si>
  <si>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</si>
  <si>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</si>
  <si>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</si>
  <si>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</si>
  <si>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</si>
  <si>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</si>
  <si>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</si>
  <si>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</si>
  <si>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</si>
  <si>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</si>
  <si>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</si>
  <si>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</si>
  <si>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</si>
  <si>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</si>
  <si>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</si>
  <si>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</si>
  <si>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</si>
  <si>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</si>
  <si>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</si>
  <si>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</si>
  <si>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</si>
  <si>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</si>
  <si>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</si>
  <si>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</si>
  <si>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</si>
  <si>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</si>
  <si>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</si>
  <si>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</si>
  <si>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</si>
  <si>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</si>
  <si>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</si>
  <si>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</si>
  <si>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</si>
  <si>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</si>
  <si>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</si>
  <si>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</si>
  <si>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</si>
  <si>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</si>
  <si>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</si>
  <si>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</si>
  <si>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</si>
  <si>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</si>
  <si>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</si>
  <si>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</si>
  <si>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</si>
  <si>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</si>
  <si>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</si>
  <si>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</si>
  <si>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</si>
  <si>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</si>
  <si>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</si>
  <si>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</si>
  <si>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</si>
  <si>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</si>
  <si>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</si>
  <si>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</si>
  <si>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</si>
  <si>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</si>
  <si>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</si>
  <si>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</si>
  <si>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</si>
  <si>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</si>
  <si>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</si>
  <si>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</si>
  <si>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</si>
  <si>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</si>
  <si>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</si>
  <si>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</si>
  <si>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</si>
  <si>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</si>
  <si>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</si>
  <si>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</si>
  <si>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</si>
  <si>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</si>
  <si>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</si>
  <si>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</si>
  <si>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</si>
  <si>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</si>
  <si>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</si>
  <si>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</si>
  <si>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</si>
  <si>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</si>
  <si>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</si>
  <si>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</si>
  <si>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</si>
  <si>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</si>
  <si>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</si>
  <si>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</si>
  <si>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</si>
  <si>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</si>
  <si>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</si>
  <si>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</si>
  <si>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</si>
  <si>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</si>
  <si>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</si>
  <si>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</si>
  <si>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</si>
  <si>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</si>
  <si>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</si>
  <si>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</si>
  <si>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</si>
  <si>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</si>
  <si>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</si>
  <si>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</si>
  <si>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</si>
  <si>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</si>
  <si>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</si>
  <si>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</si>
  <si>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</si>
  <si>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</si>
  <si>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</si>
  <si>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</si>
  <si>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</si>
  <si>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</si>
  <si>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</si>
  <si>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</si>
  <si>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</si>
  <si>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</si>
  <si>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</si>
  <si>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</si>
  <si>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</si>
  <si>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</si>
  <si>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</si>
  <si>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</si>
  <si>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</si>
  <si>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</si>
  <si>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</si>
  <si>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</si>
  <si>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</si>
  <si>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</si>
  <si>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</si>
  <si>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</si>
  <si>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</si>
  <si>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</si>
  <si>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</si>
  <si>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</si>
  <si>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</si>
  <si>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</si>
  <si>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</si>
  <si>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</si>
  <si>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</si>
  <si>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</si>
  <si>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</si>
  <si>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</si>
  <si>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</si>
  <si>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</si>
  <si>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</si>
  <si>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</si>
  <si>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</si>
  <si>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</si>
  <si>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</si>
  <si>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</si>
  <si>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</si>
  <si>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</si>
  <si>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</si>
  <si>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</si>
  <si>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</si>
  <si>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</si>
  <si>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</si>
  <si>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</si>
  <si>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</si>
  <si>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</si>
  <si>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</si>
  <si>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</si>
  <si>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</si>
  <si>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</si>
  <si>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</si>
  <si>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</si>
  <si>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</si>
  <si>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</si>
  <si>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</si>
  <si>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</si>
  <si>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</si>
  <si>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</si>
  <si>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</si>
  <si>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</si>
  <si>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</si>
  <si>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</si>
  <si>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</si>
  <si>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</si>
  <si>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</si>
  <si>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</si>
  <si>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</si>
  <si>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</si>
  <si>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</si>
  <si>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</si>
  <si>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</si>
  <si>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</si>
  <si>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</si>
  <si>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</si>
  <si>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</si>
  <si>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</si>
  <si>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</si>
  <si>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</si>
  <si>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</si>
  <si>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</si>
  <si>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</si>
  <si>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</si>
  <si>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</si>
  <si>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</si>
  <si>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</si>
  <si>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</si>
  <si>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</si>
  <si>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</si>
  <si>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</si>
  <si>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</si>
  <si>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</si>
  <si>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</si>
  <si>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</si>
  <si>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</si>
  <si>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</si>
  <si>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</si>
  <si>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</si>
  <si>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</si>
  <si>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</si>
  <si>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</si>
  <si>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</si>
  <si>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</si>
  <si>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</si>
  <si>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</si>
  <si>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</si>
  <si>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</si>
  <si>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</si>
  <si>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</si>
  <si>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</si>
  <si>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</si>
  <si>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</si>
  <si>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</si>
  <si>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</si>
  <si>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</si>
  <si>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</si>
  <si>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</si>
  <si>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</si>
  <si>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</si>
  <si>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</si>
  <si>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</si>
  <si>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</si>
  <si>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</si>
  <si>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</si>
  <si>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</si>
  <si>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</si>
  <si>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</si>
  <si>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</si>
  <si>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</si>
  <si>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</si>
  <si>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</si>
  <si>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</si>
  <si>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</si>
  <si>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</si>
  <si>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</si>
  <si>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</si>
  <si>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</si>
  <si>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</si>
  <si>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</si>
  <si>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</si>
  <si>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</si>
  <si>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</si>
  <si>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</si>
  <si>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</si>
  <si>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</si>
  <si>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</si>
  <si>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</si>
  <si>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</si>
  <si>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</si>
  <si>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</si>
  <si>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</si>
  <si>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</si>
  <si>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</si>
  <si>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</si>
  <si>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</si>
  <si>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</si>
  <si>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</si>
  <si>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</si>
  <si>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</si>
  <si>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</si>
  <si>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</si>
  <si>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</si>
  <si>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</si>
  <si>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</si>
  <si>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</si>
  <si>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</si>
  <si>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</si>
  <si>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</si>
  <si>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</si>
  <si>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</si>
  <si>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</si>
  <si>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</si>
  <si>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</si>
  <si>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</si>
  <si>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</si>
  <si>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</si>
  <si>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</si>
  <si>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</si>
  <si>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</si>
  <si>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</si>
  <si>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</si>
  <si>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</si>
  <si>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</si>
  <si>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</si>
  <si>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</si>
  <si>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</si>
  <si>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</si>
  <si>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</si>
  <si>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</si>
  <si>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</si>
  <si>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</si>
  <si>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</si>
  <si>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</si>
  <si>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</si>
  <si>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</si>
  <si>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</si>
  <si>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</si>
  <si>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</si>
  <si>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</si>
  <si>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</si>
  <si>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</si>
  <si>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</si>
  <si>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</si>
  <si>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</si>
  <si>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</si>
  <si>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</si>
  <si>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</si>
  <si>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</si>
  <si>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</si>
  <si>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</si>
  <si>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</si>
  <si>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</si>
  <si>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</si>
  <si>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</si>
  <si>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</si>
  <si>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</si>
  <si>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</si>
  <si>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</si>
  <si>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</si>
  <si>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</si>
  <si>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</si>
  <si>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</si>
  <si>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</si>
  <si>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</si>
  <si>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</si>
  <si>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</si>
  <si>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</si>
  <si>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</si>
  <si>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</si>
  <si>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</si>
  <si>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</si>
  <si>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</si>
  <si>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</si>
  <si>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</si>
  <si>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</si>
  <si>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</si>
  <si>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</si>
  <si>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</si>
  <si>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</si>
  <si>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</si>
  <si>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</si>
  <si>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</si>
  <si>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</si>
  <si>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</si>
  <si>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</si>
  <si>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</si>
  <si>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</si>
  <si>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</si>
  <si>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</si>
  <si>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</si>
  <si>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</si>
  <si>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</si>
  <si>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</si>
  <si>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</si>
  <si>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</si>
  <si>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</si>
  <si>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</si>
  <si>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</si>
  <si>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</si>
  <si>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</si>
  <si>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</si>
  <si>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</si>
  <si>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</si>
  <si>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</si>
  <si>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</si>
  <si>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</si>
  <si>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</si>
  <si>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</si>
  <si>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</si>
  <si>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</si>
  <si>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</si>
  <si>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</si>
  <si>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</si>
  <si>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</si>
  <si>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</si>
  <si>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</si>
  <si>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</si>
  <si>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</si>
  <si>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</si>
  <si>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</si>
  <si>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</si>
  <si>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</si>
  <si>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</si>
  <si>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</si>
  <si>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</si>
  <si>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</si>
  <si>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</si>
  <si>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</si>
  <si>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</si>
  <si>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</si>
  <si>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</si>
  <si>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</si>
  <si>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</si>
  <si>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</si>
  <si>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</si>
  <si>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</si>
  <si>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</si>
  <si>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</si>
  <si>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</si>
  <si>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</si>
  <si>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</si>
  <si>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</si>
  <si>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</si>
  <si>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</si>
  <si>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</si>
  <si>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</si>
  <si>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</si>
  <si>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</si>
  <si>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</si>
  <si>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</si>
  <si>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</si>
  <si>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</si>
  <si>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</si>
  <si>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</si>
  <si>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</si>
  <si>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</si>
  <si>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</si>
  <si>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</si>
  <si>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</si>
  <si>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</si>
  <si>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</si>
  <si>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</si>
  <si>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</si>
  <si>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</si>
  <si>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</si>
  <si>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</si>
  <si>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</si>
  <si>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</si>
  <si>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</si>
  <si>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</si>
  <si>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</si>
  <si>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</si>
  <si>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</si>
  <si>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</si>
  <si>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</si>
  <si>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</si>
  <si>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</si>
  <si>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</si>
  <si>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</si>
  <si>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</si>
  <si>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</si>
  <si>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</si>
  <si>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</si>
  <si>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</si>
  <si>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</si>
  <si>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</si>
  <si>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</si>
  <si>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</si>
  <si>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</si>
  <si>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</si>
  <si>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</si>
  <si>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</si>
  <si>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</si>
  <si>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</si>
  <si>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</si>
  <si>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</si>
  <si>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</si>
  <si>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</si>
  <si>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</si>
  <si>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</si>
  <si>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</si>
  <si>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</si>
  <si>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</si>
  <si>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</si>
  <si>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</si>
  <si>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</si>
  <si>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</si>
  <si>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</si>
  <si>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</si>
  <si>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</si>
  <si>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</si>
  <si>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</si>
  <si>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</si>
  <si>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</si>
  <si>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</si>
  <si>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</si>
  <si>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</si>
  <si>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</si>
  <si>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</si>
  <si>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</si>
  <si>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</si>
  <si>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</si>
  <si>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</si>
  <si>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</si>
  <si>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</si>
  <si>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</si>
  <si>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</si>
  <si>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</si>
  <si>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</si>
  <si>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</si>
  <si>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</si>
  <si>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</si>
  <si>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</si>
  <si>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</si>
  <si>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</si>
  <si>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</si>
  <si>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</si>
  <si>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</si>
  <si>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</si>
  <si>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</si>
  <si>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</si>
  <si>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</si>
  <si>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</si>
  <si>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</si>
  <si>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</si>
  <si>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</si>
  <si>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</si>
  <si>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</si>
  <si>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</si>
  <si>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</si>
  <si>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</si>
  <si>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</si>
  <si>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</si>
  <si>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</si>
  <si>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</si>
  <si>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</si>
  <si>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</si>
  <si>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</si>
  <si>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</si>
  <si>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</si>
  <si>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</si>
  <si>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</si>
  <si>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</si>
  <si>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</si>
  <si>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</si>
  <si>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</si>
  <si>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</si>
  <si>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</si>
  <si>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</si>
  <si>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</si>
  <si>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</si>
  <si>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</si>
  <si>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</si>
  <si>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</si>
  <si>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</si>
  <si>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</si>
  <si>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</si>
  <si>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</si>
  <si>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</si>
  <si>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</si>
  <si>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</si>
  <si>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</si>
  <si>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</si>
  <si>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</si>
  <si>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</si>
  <si>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</si>
  <si>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</si>
  <si>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</si>
  <si>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</si>
  <si>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</si>
  <si>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</si>
  <si>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</si>
  <si>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</si>
  <si>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</si>
  <si>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</si>
  <si>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</si>
  <si>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</si>
  <si>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</si>
  <si>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</si>
  <si>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</si>
  <si>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</si>
  <si>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</si>
  <si>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</si>
  <si>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</si>
  <si>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</si>
  <si>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</si>
  <si>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</si>
  <si>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</si>
  <si>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</si>
  <si>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</si>
  <si>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</si>
  <si>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</si>
  <si>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</si>
  <si>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</si>
  <si>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</si>
  <si>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</si>
  <si>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</si>
  <si>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</si>
  <si>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</si>
  <si>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</si>
  <si>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</si>
  <si>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</si>
  <si>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</si>
  <si>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</si>
  <si>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</si>
  <si>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</si>
  <si>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</si>
  <si>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</si>
  <si>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</si>
  <si>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</si>
  <si>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</si>
  <si>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</si>
  <si>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</si>
  <si>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</si>
  <si>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</si>
  <si>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</si>
  <si>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</si>
  <si>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</si>
  <si>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</si>
  <si>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</si>
  <si>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</si>
  <si>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</si>
  <si>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</si>
  <si>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</si>
  <si>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</si>
  <si>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</si>
  <si>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</si>
  <si>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</si>
  <si>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</si>
  <si>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</si>
  <si>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</si>
  <si>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</si>
  <si>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</si>
  <si>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</si>
  <si>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</si>
  <si>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</si>
  <si>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</si>
  <si>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</si>
  <si>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</si>
  <si>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</si>
  <si>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</si>
  <si>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</si>
  <si>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</si>
  <si>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</si>
  <si>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</si>
  <si>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</si>
  <si>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</si>
  <si>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</si>
  <si>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</si>
  <si>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</si>
  <si>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</si>
  <si>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</si>
  <si>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</si>
  <si>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</si>
  <si>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</si>
  <si>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</si>
  <si>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</si>
  <si>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</si>
  <si>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</si>
  <si>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</si>
  <si>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</si>
  <si>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</si>
  <si>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</si>
  <si>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</si>
  <si>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</si>
  <si>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</si>
  <si>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</si>
  <si>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</si>
  <si>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</si>
  <si>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</si>
  <si>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</si>
  <si>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</si>
  <si>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</si>
  <si>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</si>
  <si>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</si>
  <si>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</si>
  <si>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</si>
  <si>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</si>
  <si>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</si>
  <si>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</si>
  <si>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</si>
  <si>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</si>
  <si>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</si>
  <si>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</si>
  <si>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</si>
  <si>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</si>
  <si>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</si>
  <si>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</si>
  <si>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</si>
  <si>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</si>
  <si>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</si>
  <si>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</si>
  <si>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</si>
  <si>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</si>
  <si>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</si>
  <si>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</si>
  <si>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</si>
  <si>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</si>
  <si>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</si>
  <si>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</si>
  <si>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</si>
  <si>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</si>
  <si>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</si>
  <si>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</si>
  <si>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</si>
  <si>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</si>
  <si>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</si>
  <si>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</si>
  <si>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</si>
  <si>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</si>
  <si>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</si>
  <si>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</si>
  <si>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</si>
  <si>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</si>
  <si>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</si>
  <si>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</si>
  <si>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</si>
  <si>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</si>
  <si>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</si>
  <si>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</si>
  <si>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</si>
  <si>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</si>
  <si>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</si>
  <si>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</si>
  <si>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</si>
  <si>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</si>
  <si>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</si>
  <si>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</si>
  <si>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</si>
  <si>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</si>
  <si>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</si>
  <si>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</si>
  <si>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</si>
  <si>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</si>
  <si>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</si>
  <si>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</si>
  <si>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</si>
  <si>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</si>
  <si>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</si>
  <si>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</si>
  <si>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</si>
  <si>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</si>
  <si>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</si>
  <si>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</si>
  <si>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</si>
  <si>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</si>
  <si>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</si>
  <si>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</si>
  <si>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</si>
  <si>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</si>
  <si>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</si>
  <si>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</si>
  <si>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</si>
  <si>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</si>
  <si>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</si>
  <si>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</si>
  <si>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</si>
  <si>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</si>
  <si>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</si>
  <si>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</si>
  <si>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</si>
  <si>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</si>
  <si>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</si>
  <si>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</si>
  <si>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</si>
  <si>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</si>
  <si>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</si>
  <si>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</si>
  <si>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</si>
  <si>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</si>
  <si>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</si>
  <si>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</si>
  <si>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</si>
  <si>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</si>
  <si>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</si>
  <si>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</si>
  <si>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</si>
  <si>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</si>
  <si>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</si>
  <si>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</si>
  <si>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</si>
  <si>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</si>
  <si>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</si>
  <si>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</si>
  <si>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</si>
  <si>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</si>
  <si>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</si>
  <si>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</si>
  <si>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</si>
  <si>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</si>
  <si>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</si>
  <si>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</si>
  <si>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</si>
  <si>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</si>
  <si>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</si>
  <si>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</si>
  <si>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</si>
  <si>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</si>
  <si>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</si>
  <si>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</si>
  <si>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</si>
  <si>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</si>
  <si>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</si>
  <si>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</si>
  <si>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</si>
  <si>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</si>
  <si>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</si>
  <si>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</si>
  <si>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</si>
  <si>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</si>
  <si>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</si>
  <si>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</si>
  <si>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</si>
  <si>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</si>
  <si>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</si>
  <si>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</si>
  <si>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</si>
  <si>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</si>
  <si>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</si>
  <si>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</si>
  <si>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</si>
  <si>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</si>
  <si>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</si>
  <si>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</si>
  <si>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</si>
  <si>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</si>
  <si>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</si>
  <si>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</si>
  <si>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</si>
  <si>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</si>
  <si>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</si>
  <si>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</si>
  <si>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</si>
  <si>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</si>
  <si>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</si>
  <si>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</si>
  <si>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</si>
  <si>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</si>
  <si>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</si>
  <si>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</si>
  <si>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</si>
  <si>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</si>
  <si>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</si>
  <si>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</si>
  <si>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</si>
  <si>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</si>
  <si>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</si>
  <si>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</si>
  <si>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</si>
  <si>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</si>
  <si>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</si>
  <si>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</si>
  <si>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</si>
  <si>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</si>
  <si>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</si>
  <si>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</si>
  <si>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</si>
  <si>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</si>
  <si>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</si>
  <si>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</si>
  <si>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</si>
  <si>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</si>
  <si>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</si>
  <si>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</si>
  <si>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</si>
  <si>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</si>
  <si>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</si>
  <si>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</si>
  <si>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</si>
  <si>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</si>
  <si>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</si>
  <si>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</si>
  <si>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</si>
  <si>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</si>
  <si>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</si>
  <si>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</si>
  <si>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</si>
  <si>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</si>
  <si>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</si>
  <si>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</si>
  <si>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</si>
  <si>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</si>
  <si>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</si>
  <si>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</si>
  <si>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</si>
  <si>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</si>
  <si>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</si>
  <si>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</si>
  <si>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</si>
  <si>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</si>
  <si>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</si>
  <si>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</si>
  <si>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</si>
  <si>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</si>
  <si>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</si>
  <si>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</si>
  <si>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</si>
  <si>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</si>
  <si>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</si>
  <si>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</si>
  <si>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</si>
  <si>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</si>
  <si>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</si>
  <si>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</si>
  <si>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</si>
  <si>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</si>
  <si>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</si>
  <si>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</si>
  <si>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</si>
  <si>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</si>
  <si>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</si>
  <si>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</si>
  <si>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</si>
  <si>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</si>
  <si>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</si>
  <si>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</si>
  <si>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</si>
  <si>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</si>
  <si>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</si>
  <si>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</si>
  <si>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</si>
  <si>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</si>
  <si>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</si>
  <si>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</si>
  <si>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</si>
  <si>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</si>
  <si>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</si>
  <si>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</si>
  <si>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</si>
  <si>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</si>
  <si>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</si>
  <si>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</si>
  <si>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</si>
  <si>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</si>
  <si>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</si>
  <si>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</si>
  <si>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</si>
  <si>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</si>
  <si>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</si>
  <si>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</si>
  <si>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</si>
  <si>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</si>
  <si>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</si>
  <si>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</si>
  <si>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</si>
  <si>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</si>
  <si>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</si>
  <si>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</si>
  <si>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</si>
  <si>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</si>
  <si>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</si>
  <si>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</si>
  <si>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</si>
  <si>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</si>
  <si>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</si>
  <si>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</si>
  <si>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</si>
  <si>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</si>
  <si>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</si>
  <si>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</si>
  <si>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</si>
  <si>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</si>
  <si>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</si>
  <si>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</si>
  <si>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</si>
  <si>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</si>
  <si>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</si>
  <si>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</si>
  <si>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</si>
  <si>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</si>
  <si>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</si>
  <si>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</si>
  <si>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</si>
  <si>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</si>
  <si>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</si>
  <si>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</si>
  <si>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</si>
  <si>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</si>
  <si>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</si>
  <si>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</si>
  <si>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</si>
  <si>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</si>
  <si>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</si>
  <si>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</si>
  <si>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</si>
  <si>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</si>
  <si>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</si>
  <si>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</si>
  <si>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</si>
  <si>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</si>
  <si>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</si>
  <si>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</si>
  <si>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</si>
  <si>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</si>
  <si>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</si>
  <si>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</si>
  <si>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</si>
  <si>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</si>
  <si>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</si>
  <si>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</si>
  <si>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</si>
  <si>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</si>
  <si>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</si>
  <si>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</si>
  <si>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</si>
  <si>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</si>
  <si>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</si>
  <si>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</si>
  <si>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</si>
  <si>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</si>
  <si>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</si>
  <si>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</si>
  <si>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</si>
  <si>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</si>
  <si>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</si>
  <si>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</si>
  <si>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</si>
  <si>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</si>
  <si>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</si>
  <si>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</si>
  <si>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</si>
  <si>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</si>
  <si>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</si>
  <si>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</si>
  <si>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</si>
  <si>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</si>
  <si>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</si>
  <si>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</si>
  <si>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</si>
  <si>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</si>
  <si>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</si>
  <si>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</si>
  <si>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</si>
  <si>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</si>
  <si>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</si>
  <si>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</si>
  <si>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</si>
  <si>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</si>
  <si>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</si>
  <si>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</si>
  <si>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</si>
  <si>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</si>
  <si>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</si>
  <si>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</si>
  <si>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</si>
  <si>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</si>
  <si>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</si>
  <si>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</si>
  <si>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</si>
  <si>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</si>
  <si>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</si>
  <si>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</si>
  <si>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</si>
  <si>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</si>
  <si>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</si>
  <si>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</si>
  <si>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</si>
  <si>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</si>
  <si>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</si>
  <si>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</si>
  <si>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</si>
  <si>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</si>
  <si>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</si>
  <si>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</si>
  <si>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</si>
  <si>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</si>
  <si>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</si>
  <si>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</si>
  <si>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</si>
  <si>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</si>
  <si>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</si>
  <si>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</si>
  <si>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</si>
  <si>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</si>
  <si>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</si>
  <si>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</si>
  <si>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</si>
  <si>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</si>
  <si>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</si>
  <si>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</si>
  <si>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</si>
  <si>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</si>
  <si>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</si>
  <si>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</si>
  <si>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</si>
  <si>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</si>
  <si>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</si>
  <si>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</si>
  <si>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</si>
  <si>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</si>
  <si>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</si>
  <si>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</si>
  <si>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</si>
  <si>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</si>
  <si>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</si>
  <si>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</si>
  <si>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</si>
  <si>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</si>
  <si>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</si>
  <si>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</si>
  <si>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</si>
  <si>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</si>
  <si>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</si>
  <si>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</si>
  <si>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</si>
  <si>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</si>
  <si>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</si>
  <si>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</si>
  <si>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</si>
  <si>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</si>
  <si>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</si>
  <si>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</si>
  <si>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</si>
  <si>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</si>
  <si>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</si>
  <si>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</si>
  <si>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</si>
  <si>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</si>
  <si>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</si>
  <si>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</si>
  <si>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</si>
  <si>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</si>
  <si>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</si>
  <si>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</si>
  <si>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</si>
  <si>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</si>
  <si>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</si>
  <si>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</si>
  <si>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</si>
  <si>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</si>
  <si>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</si>
  <si>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</si>
  <si>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</si>
  <si>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</si>
  <si>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</si>
  <si>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</si>
  <si>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</si>
  <si>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</si>
  <si>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</si>
  <si>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</si>
  <si>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</si>
  <si>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</si>
  <si>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</si>
  <si>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</si>
  <si>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</si>
  <si>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</si>
  <si>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</si>
  <si>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</si>
  <si>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</si>
  <si>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</si>
  <si>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</si>
  <si>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</si>
  <si>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</si>
  <si>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</si>
  <si>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</si>
  <si>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</si>
  <si>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</si>
  <si>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</si>
  <si>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</si>
  <si>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</si>
  <si>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</si>
  <si>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</si>
  <si>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</si>
  <si>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</si>
  <si>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</si>
  <si>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</si>
  <si>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</si>
  <si>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</si>
  <si>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</si>
  <si>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</si>
  <si>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</si>
  <si>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</si>
  <si>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</si>
  <si>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</si>
  <si>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</si>
  <si>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</si>
  <si>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</si>
  <si>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</si>
  <si>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</si>
  <si>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</si>
  <si>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</si>
  <si>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</si>
  <si>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</si>
  <si>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</si>
  <si>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</si>
  <si>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</si>
  <si>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</si>
  <si>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</si>
  <si>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</si>
  <si>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</si>
  <si>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</si>
  <si>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</si>
  <si>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</si>
  <si>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</si>
  <si>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</si>
  <si>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</si>
  <si>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</si>
  <si>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</si>
  <si>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</si>
  <si>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</si>
  <si>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</si>
  <si>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</si>
  <si>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</si>
  <si>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</si>
  <si>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</si>
  <si>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</si>
  <si>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</si>
  <si>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</si>
  <si>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</si>
  <si>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</si>
  <si>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</si>
  <si>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</si>
  <si>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</si>
  <si>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</si>
  <si>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</si>
  <si>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</si>
  <si>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</si>
  <si>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</si>
  <si>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</si>
  <si>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</si>
  <si>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</si>
  <si>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</si>
  <si>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</si>
  <si>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</si>
  <si>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</si>
  <si>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</si>
  <si>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</si>
  <si>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</si>
  <si>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</si>
  <si>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</si>
  <si>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</si>
  <si>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</si>
  <si>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</si>
  <si>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</si>
  <si>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</si>
  <si>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</si>
  <si>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</si>
  <si>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</si>
  <si>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</si>
  <si>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</si>
  <si>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</si>
  <si>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</si>
  <si>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</si>
  <si>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</si>
  <si>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</si>
  <si>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</si>
  <si>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</si>
  <si>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</si>
  <si>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</si>
  <si>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</si>
  <si>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</si>
  <si>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</si>
  <si>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</si>
  <si>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</si>
  <si>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</si>
  <si>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</si>
  <si>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</si>
  <si>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</si>
  <si>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</si>
  <si>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</si>
  <si>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</si>
  <si>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</si>
  <si>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</si>
  <si>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</si>
  <si>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</si>
  <si>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</si>
  <si>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</si>
  <si>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</si>
  <si>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</si>
  <si>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</si>
  <si>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</si>
  <si>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</si>
  <si>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</si>
  <si>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</si>
  <si>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</si>
  <si>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</si>
  <si>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</si>
  <si>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</si>
  <si>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</si>
  <si>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</si>
  <si>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</si>
  <si>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</si>
  <si>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</si>
  <si>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</si>
  <si>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</si>
  <si>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</si>
  <si>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</si>
  <si>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</si>
  <si>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</si>
  <si>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</si>
  <si>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</si>
  <si>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</si>
  <si>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</si>
  <si>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</si>
  <si>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</si>
  <si>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</si>
  <si>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</si>
  <si>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</si>
  <si>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</si>
  <si>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</si>
  <si>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</si>
  <si>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</si>
  <si>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</si>
  <si>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</si>
  <si>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</si>
  <si>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</si>
  <si>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</si>
  <si>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</si>
  <si>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</si>
  <si>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</si>
  <si>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</si>
  <si>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</si>
  <si>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</si>
  <si>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</si>
  <si>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</si>
  <si>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</si>
  <si>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</si>
  <si>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</si>
  <si>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</si>
  <si>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</si>
  <si>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</si>
  <si>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</si>
  <si>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</si>
  <si>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</si>
  <si>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</si>
  <si>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</si>
  <si>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</si>
  <si>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</si>
  <si>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</si>
  <si>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</si>
  <si>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</si>
  <si>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</si>
  <si>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</si>
  <si>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</si>
  <si>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</si>
  <si>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</si>
  <si>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</si>
  <si>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</si>
  <si>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</si>
  <si>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</si>
  <si>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</si>
  <si>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</si>
  <si>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</si>
  <si>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</si>
  <si>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</si>
  <si>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</si>
  <si>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</si>
  <si>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</si>
  <si>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</si>
  <si>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</si>
  <si>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</si>
  <si>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</si>
  <si>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</si>
  <si>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</si>
  <si>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</si>
  <si>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</si>
  <si>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</si>
  <si>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</si>
  <si>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</si>
  <si>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</si>
  <si>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</si>
  <si>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</si>
  <si>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</si>
  <si>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</si>
  <si>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</si>
  <si>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</si>
  <si>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</si>
  <si>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</si>
  <si>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</si>
  <si>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</si>
  <si>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</si>
  <si>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</si>
  <si>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</si>
  <si>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</si>
  <si>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</si>
  <si>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</si>
  <si>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</si>
  <si>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</si>
  <si>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</si>
  <si>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</si>
  <si>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</si>
  <si>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</si>
  <si>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</si>
  <si>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</si>
  <si>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</si>
  <si>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</si>
  <si>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</si>
  <si>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</si>
  <si>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</si>
  <si>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</si>
  <si>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</si>
  <si>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</si>
  <si>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</si>
  <si>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</si>
  <si>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</si>
  <si>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</si>
  <si>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</si>
  <si>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</si>
  <si>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</si>
  <si>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</si>
  <si>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</si>
  <si>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</si>
  <si>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</si>
  <si>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</si>
  <si>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</si>
  <si>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</si>
  <si>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</si>
  <si>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</si>
  <si>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</si>
  <si>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</si>
  <si>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</si>
  <si>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</si>
  <si>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</si>
  <si>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</si>
  <si>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</si>
  <si>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</si>
  <si>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</si>
  <si>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</si>
  <si>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</si>
  <si>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</si>
  <si>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</si>
  <si>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</si>
  <si>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</si>
  <si>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</si>
  <si>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</si>
  <si>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</si>
  <si>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</si>
  <si>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</si>
  <si>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</si>
  <si>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</si>
  <si>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</si>
  <si>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</si>
  <si>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</si>
  <si>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</si>
  <si>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</si>
  <si>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</si>
  <si>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</si>
  <si>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</si>
  <si>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</si>
  <si>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</si>
  <si>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</si>
  <si>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</si>
  <si>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</si>
  <si>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</si>
  <si>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</si>
  <si>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</si>
  <si>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</si>
  <si>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</si>
  <si>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</si>
  <si>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</si>
  <si>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</si>
  <si>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</si>
  <si>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</si>
  <si>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</si>
  <si>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</si>
  <si>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</si>
  <si>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</si>
  <si>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</si>
  <si>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</si>
  <si>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</si>
  <si>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</si>
  <si>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</si>
  <si>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</si>
  <si>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</si>
  <si>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</si>
  <si>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</si>
  <si>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</si>
  <si>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</si>
  <si>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</si>
  <si>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</si>
  <si>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</si>
  <si>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</si>
  <si>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</si>
  <si>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</si>
  <si>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</si>
  <si>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</si>
  <si>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</si>
  <si>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</si>
  <si>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</si>
  <si>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</si>
  <si>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</si>
  <si>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</si>
  <si>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</si>
  <si>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</si>
  <si>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</si>
  <si>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</si>
  <si>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</si>
  <si>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</si>
  <si>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</si>
  <si>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</si>
  <si>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</si>
  <si>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</si>
  <si>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</si>
  <si>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</si>
  <si>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</si>
  <si>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</si>
  <si>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</si>
  <si>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</si>
  <si>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</si>
  <si>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</si>
  <si>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</si>
  <si>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</si>
  <si>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</si>
  <si>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</si>
  <si>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</si>
  <si>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</si>
  <si>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</si>
  <si>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</si>
  <si>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</si>
  <si>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</si>
  <si>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</si>
  <si>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</si>
  <si>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</si>
  <si>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</si>
  <si>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</si>
  <si>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</si>
  <si>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</si>
  <si>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</si>
  <si>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</si>
  <si>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</si>
  <si>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</si>
  <si>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</si>
  <si>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</si>
  <si>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</si>
  <si>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</si>
  <si>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</si>
  <si>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</si>
  <si>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</si>
  <si>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</si>
  <si>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</si>
  <si>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</si>
  <si>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</si>
  <si>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</si>
  <si>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</si>
  <si>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</si>
  <si>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</si>
  <si>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</si>
  <si>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</si>
  <si>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</si>
  <si>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</si>
  <si>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</si>
  <si>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</si>
  <si>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</si>
  <si>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</si>
  <si>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</si>
  <si>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</si>
  <si>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</si>
  <si>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</si>
  <si>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</si>
  <si>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</si>
  <si>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</si>
  <si>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</si>
  <si>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</si>
  <si>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</si>
  <si>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</si>
  <si>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</si>
  <si>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</si>
  <si>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</si>
  <si>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</si>
  <si>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</si>
  <si>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</si>
  <si>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</si>
  <si>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</si>
  <si>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</si>
  <si>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</si>
  <si>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</si>
  <si>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</si>
  <si>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</si>
  <si>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</si>
  <si>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</si>
  <si>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</si>
  <si>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</si>
  <si>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</si>
  <si>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</si>
  <si>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</si>
  <si>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</si>
  <si>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</si>
  <si>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</si>
  <si>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</si>
  <si>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</si>
  <si>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</si>
  <si>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</si>
  <si>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</si>
  <si>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</si>
  <si>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</si>
  <si>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</si>
  <si>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</si>
  <si>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</si>
  <si>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</si>
  <si>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</si>
  <si>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</si>
  <si>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</si>
  <si>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</si>
  <si>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</si>
  <si>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</si>
  <si>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</si>
  <si>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</si>
  <si>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</si>
  <si>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</si>
  <si>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</si>
  <si>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</si>
  <si>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</si>
  <si>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</si>
  <si>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</si>
  <si>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</si>
  <si>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</si>
  <si>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</si>
  <si>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</si>
  <si>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</si>
  <si>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</si>
  <si>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</si>
  <si>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</si>
  <si>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</si>
  <si>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</si>
  <si>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</si>
  <si>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</si>
  <si>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</si>
  <si>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</si>
  <si>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</si>
  <si>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</si>
  <si>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</si>
  <si>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</si>
  <si>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</si>
  <si>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</si>
  <si>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</si>
  <si>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</si>
  <si>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</si>
  <si>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</si>
  <si>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</si>
  <si>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</si>
  <si>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</si>
  <si>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</si>
  <si>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</si>
  <si>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</si>
  <si>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</si>
  <si>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</si>
  <si>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</si>
  <si>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</si>
  <si>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</si>
  <si>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</si>
  <si>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</si>
  <si>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</si>
  <si>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</si>
  <si>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</si>
  <si>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</si>
  <si>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</si>
  <si>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</si>
  <si>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</si>
  <si>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</si>
  <si>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</si>
  <si>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</si>
  <si>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</si>
  <si>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</si>
  <si>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</si>
  <si>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</si>
  <si>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</si>
  <si>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</si>
  <si>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</si>
  <si>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</si>
  <si>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</si>
  <si>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</si>
  <si>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</si>
  <si>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</si>
  <si>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</si>
  <si>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</si>
  <si>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</si>
  <si>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</si>
  <si>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</si>
  <si>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</si>
  <si>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</si>
  <si>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</si>
  <si>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</si>
  <si>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</si>
  <si>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</si>
  <si>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</si>
  <si>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</si>
  <si>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</si>
  <si>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</si>
  <si>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</si>
  <si>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</si>
  <si>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</si>
  <si>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</si>
  <si>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</si>
  <si>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</si>
  <si>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</si>
  <si>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</si>
  <si>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</si>
  <si>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</si>
  <si>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</si>
  <si>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</si>
  <si>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</si>
  <si>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</si>
  <si>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</si>
  <si>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</si>
  <si>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</si>
  <si>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</si>
  <si>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</si>
  <si>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</si>
  <si>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</si>
  <si>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</si>
  <si>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</si>
  <si>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</si>
  <si>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</si>
  <si>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</si>
  <si>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</si>
  <si>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</si>
  <si>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</si>
  <si>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</si>
  <si>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</si>
  <si>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</si>
  <si>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</si>
  <si>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</si>
  <si>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</si>
  <si>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</si>
  <si>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</si>
  <si>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</si>
  <si>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</si>
  <si>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</si>
  <si>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</si>
  <si>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</si>
  <si>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</si>
  <si>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</si>
  <si>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</si>
  <si>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</si>
  <si>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</si>
  <si>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</si>
  <si>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</si>
  <si>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</si>
  <si>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</si>
  <si>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</si>
  <si>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</si>
  <si>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</si>
  <si>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</si>
  <si>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</si>
  <si>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</si>
  <si>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</si>
  <si>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</si>
  <si>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</si>
  <si>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</si>
  <si>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</si>
  <si>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</si>
  <si>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</si>
  <si>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</si>
  <si>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</si>
  <si>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</si>
  <si>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</si>
  <si>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</si>
  <si>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</si>
  <si>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</si>
  <si>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</si>
  <si>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</si>
  <si>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</si>
  <si>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</si>
  <si>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</si>
  <si>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</si>
  <si>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</si>
  <si>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</si>
  <si>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</si>
  <si>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</si>
  <si>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</si>
  <si>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</si>
  <si>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</si>
  <si>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</si>
  <si>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</si>
  <si>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</si>
  <si>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</si>
  <si>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</si>
  <si>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</si>
  <si>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</si>
  <si>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</si>
  <si>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</si>
  <si>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</si>
  <si>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</si>
  <si>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</si>
  <si>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</si>
  <si>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</si>
  <si>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</si>
  <si>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</si>
  <si>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</si>
  <si>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</si>
  <si>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</si>
  <si>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</si>
  <si>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</si>
  <si>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</si>
  <si>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</si>
  <si>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</si>
  <si>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</si>
  <si>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</si>
  <si>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</si>
  <si>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</si>
  <si>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</si>
  <si>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</si>
  <si>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</si>
  <si>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</si>
  <si>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</si>
  <si>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</si>
  <si>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</si>
  <si>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</si>
  <si>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</si>
  <si>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</si>
  <si>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</si>
  <si>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</si>
  <si>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</si>
  <si>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</si>
  <si>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</si>
  <si>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</si>
  <si>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</si>
  <si>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</si>
  <si>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</si>
  <si>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</si>
  <si>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</si>
  <si>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</si>
  <si>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</si>
  <si>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</si>
  <si>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</si>
  <si>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</si>
  <si>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</si>
  <si>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</si>
  <si>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</si>
  <si>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</si>
  <si>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</si>
  <si>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</si>
  <si>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</si>
  <si>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</si>
  <si>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</si>
  <si>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</si>
  <si>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</si>
  <si>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</si>
  <si>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</si>
  <si>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</si>
  <si>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</si>
  <si>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</si>
  <si>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</si>
  <si>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</si>
  <si>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</si>
  <si>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</si>
  <si>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</si>
  <si>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</si>
  <si>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</si>
  <si>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</si>
  <si>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</si>
  <si>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</si>
  <si>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</si>
  <si>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</si>
  <si>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</si>
  <si>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</si>
  <si>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</si>
  <si>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</si>
  <si>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</si>
  <si>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</si>
  <si>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</si>
  <si>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</si>
  <si>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</si>
  <si>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</si>
  <si>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</si>
  <si>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</si>
  <si>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</si>
  <si>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</si>
  <si>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</si>
  <si>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</si>
  <si>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</si>
  <si>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</si>
  <si>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</si>
  <si>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</si>
  <si>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</si>
  <si>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</si>
  <si>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</si>
  <si>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</si>
  <si>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</si>
  <si>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</si>
  <si>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</si>
  <si>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</si>
  <si>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</si>
  <si>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</si>
  <si>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</si>
  <si>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</si>
  <si>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</si>
  <si>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</si>
  <si>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</si>
  <si>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</si>
  <si>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</si>
  <si>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</si>
  <si>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</si>
  <si>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</si>
  <si>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</si>
  <si>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</si>
  <si>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</si>
  <si>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</si>
  <si>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</si>
  <si>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</si>
  <si>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</si>
  <si>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</si>
  <si>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</si>
  <si>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</si>
  <si>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</si>
  <si>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</si>
  <si>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</si>
  <si>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</si>
  <si>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</si>
  <si>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</si>
  <si>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</si>
  <si>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</si>
  <si>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</si>
  <si>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</si>
  <si>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</si>
  <si>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</si>
  <si>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</si>
  <si>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</si>
  <si>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</si>
  <si>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</si>
  <si>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</si>
  <si>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</si>
  <si>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</si>
  <si>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</si>
  <si>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</si>
  <si>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</si>
  <si>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</si>
  <si>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</si>
  <si>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</si>
  <si>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</si>
  <si>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</si>
  <si>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</si>
  <si>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</si>
  <si>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</si>
  <si>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</si>
  <si>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</si>
  <si>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</si>
  <si>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</si>
  <si>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</si>
  <si>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</si>
  <si>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</si>
  <si>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</si>
  <si>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</si>
  <si>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</si>
  <si>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</si>
  <si>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</si>
  <si>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</si>
  <si>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</si>
  <si>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</si>
  <si>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</si>
  <si>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</si>
  <si>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</si>
  <si>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</si>
  <si>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</si>
  <si>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</si>
  <si>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</si>
  <si>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</si>
  <si>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</si>
  <si>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</si>
  <si>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</si>
  <si>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</si>
  <si>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</si>
  <si>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</si>
  <si>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</si>
  <si>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</si>
  <si>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</si>
  <si>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</si>
  <si>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</si>
  <si>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</si>
  <si>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</si>
  <si>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</si>
  <si>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</si>
  <si>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</si>
  <si>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</si>
  <si>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</si>
  <si>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</si>
  <si>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</si>
  <si>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</si>
  <si>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</si>
  <si>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</si>
  <si>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</si>
  <si>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</si>
  <si>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</si>
  <si>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</si>
  <si>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</si>
  <si>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</si>
  <si>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</si>
  <si>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</si>
  <si>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</si>
  <si>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</si>
  <si>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</si>
  <si>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</si>
  <si>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</si>
  <si>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</si>
  <si>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</si>
  <si>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</si>
  <si>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</si>
  <si>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</si>
  <si>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</si>
  <si>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</si>
  <si>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</si>
  <si>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</si>
  <si>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</si>
  <si>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</si>
  <si>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</si>
  <si>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</si>
  <si>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</si>
  <si>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</si>
  <si>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</si>
  <si>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</si>
  <si>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</si>
  <si>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</si>
  <si>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</si>
  <si>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</si>
  <si>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</si>
  <si>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</si>
  <si>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</si>
  <si>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</si>
  <si>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</si>
  <si>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</si>
  <si>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</si>
  <si>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</si>
  <si>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</si>
  <si>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</si>
  <si>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</si>
  <si>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</si>
  <si>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</si>
  <si>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</si>
  <si>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</si>
  <si>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</si>
  <si>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</si>
  <si>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</si>
  <si>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</si>
  <si>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</si>
  <si>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</si>
  <si>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</si>
  <si>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</si>
  <si>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</si>
  <si>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</si>
  <si>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</si>
  <si>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</si>
  <si>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</si>
  <si>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</si>
  <si>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</si>
  <si>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</si>
  <si>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</si>
  <si>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</si>
  <si>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</si>
  <si>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</si>
  <si>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</si>
  <si>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</si>
  <si>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</si>
  <si>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</si>
  <si>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</si>
  <si>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</si>
  <si>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</si>
  <si>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</si>
  <si>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</si>
  <si>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</si>
  <si>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</si>
  <si>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</si>
  <si>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</si>
  <si>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</si>
  <si>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</si>
  <si>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</si>
  <si>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</si>
  <si>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</si>
  <si>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</si>
  <si>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</si>
  <si>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</si>
  <si>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</si>
  <si>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</si>
  <si>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</si>
  <si>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</si>
  <si>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</si>
  <si>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</si>
  <si>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</si>
  <si>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</si>
  <si>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</si>
  <si>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</si>
  <si>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</si>
  <si>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</si>
  <si>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</si>
  <si>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</si>
  <si>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</si>
  <si>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</si>
  <si>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</si>
  <si>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</si>
  <si>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</si>
  <si>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</si>
  <si>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</si>
  <si>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</si>
  <si>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</si>
  <si>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</si>
  <si>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</si>
  <si>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</si>
  <si>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</si>
  <si>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</si>
  <si>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</si>
  <si>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</si>
  <si>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</si>
  <si>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</si>
  <si>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</si>
  <si>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</si>
  <si>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</si>
  <si>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</si>
  <si>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</si>
  <si>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</si>
  <si>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</si>
  <si>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</si>
  <si>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</si>
  <si>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</si>
  <si>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</si>
  <si>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</si>
  <si>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</si>
  <si>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</si>
  <si>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</si>
  <si>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</si>
  <si>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</si>
  <si>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</si>
  <si>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</si>
  <si>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</si>
  <si>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</si>
  <si>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</si>
  <si>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</si>
  <si>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</si>
  <si>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</si>
  <si>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</si>
  <si>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</si>
  <si>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</si>
  <si>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</si>
  <si>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</si>
  <si>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</si>
  <si>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</si>
  <si>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</si>
  <si>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</si>
  <si>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</si>
  <si>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</si>
  <si>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</si>
  <si>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</si>
  <si>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</si>
  <si>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</si>
  <si>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</si>
  <si>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</si>
  <si>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</si>
  <si>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</si>
  <si>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</si>
  <si>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</si>
  <si>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</si>
  <si>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</si>
  <si>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</si>
  <si>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</si>
  <si>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</si>
  <si>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</si>
  <si>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</si>
  <si>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</si>
  <si>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</si>
  <si>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</si>
  <si>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</si>
  <si>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</si>
  <si>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</si>
  <si>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</si>
  <si>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</si>
  <si>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</si>
  <si>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</si>
  <si>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</si>
  <si>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</si>
  <si>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</si>
  <si>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</si>
  <si>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</si>
  <si>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</si>
  <si>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</si>
  <si>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</si>
  <si>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</si>
  <si>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</si>
  <si>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</si>
  <si>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</si>
  <si>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</si>
  <si>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</si>
  <si>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</si>
  <si>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</si>
  <si>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</si>
  <si>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</si>
  <si>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</si>
  <si>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</si>
  <si>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</si>
  <si>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</si>
  <si>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</si>
  <si>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</si>
  <si>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</si>
  <si>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</si>
  <si>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</si>
  <si>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</si>
  <si>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</si>
  <si>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</si>
  <si>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</si>
  <si>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</si>
  <si>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</si>
  <si>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</si>
  <si>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</si>
  <si>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</si>
  <si>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</si>
  <si>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</si>
  <si>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</si>
  <si>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</si>
  <si>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</si>
  <si>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</si>
  <si>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</si>
  <si>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</si>
  <si>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</si>
  <si>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</si>
  <si>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</si>
  <si>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</si>
  <si>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</si>
  <si>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</si>
  <si>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</si>
  <si>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</si>
  <si>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</si>
  <si>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</si>
  <si>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</si>
  <si>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</si>
  <si>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</si>
  <si>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</si>
  <si>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</si>
  <si>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</si>
  <si>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</si>
  <si>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</si>
  <si>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</si>
  <si>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</si>
  <si>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</si>
  <si>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</si>
  <si>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</si>
  <si>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</si>
  <si>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</si>
  <si>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</si>
  <si>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</si>
  <si>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</si>
  <si>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</si>
  <si>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</si>
  <si>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</si>
  <si>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</si>
  <si>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</si>
  <si>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</si>
  <si>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</si>
  <si>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</si>
  <si>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</si>
  <si>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</si>
  <si>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</si>
  <si>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</si>
  <si>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</si>
  <si>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</si>
  <si>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</si>
  <si>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</si>
  <si>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</si>
  <si>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</si>
  <si>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</si>
  <si>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</si>
  <si>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</si>
  <si>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</si>
  <si>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</si>
  <si>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</si>
  <si>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</si>
  <si>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</si>
  <si>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</si>
  <si>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</si>
  <si>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</si>
  <si>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</si>
  <si>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</si>
  <si>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</si>
  <si>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</si>
  <si>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</si>
  <si>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</si>
  <si>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</si>
  <si>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</si>
  <si>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</si>
  <si>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</si>
  <si>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</si>
  <si>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</si>
  <si>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</si>
  <si>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</si>
  <si>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</si>
  <si>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</si>
  <si>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</si>
  <si>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</si>
  <si>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</si>
  <si>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</si>
  <si>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</si>
  <si>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</si>
  <si>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</si>
  <si>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</si>
  <si>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</si>
  <si>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</si>
  <si>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</si>
  <si>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</si>
  <si>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</si>
  <si>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</si>
  <si>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</si>
  <si>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</si>
  <si>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</si>
  <si>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</si>
  <si>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</si>
  <si>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</si>
  <si>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</si>
  <si>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</si>
  <si>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</si>
  <si>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</si>
  <si>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</si>
  <si>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</si>
  <si>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</si>
  <si>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</si>
  <si>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</si>
  <si>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</si>
  <si>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</si>
  <si>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</si>
  <si>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</si>
  <si>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</si>
  <si>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</si>
  <si>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</si>
  <si>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</si>
  <si>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</si>
  <si>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</si>
  <si>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</si>
  <si>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</si>
  <si>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</si>
  <si>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</si>
  <si>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</si>
  <si>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</si>
  <si>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</si>
  <si>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</si>
  <si>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</si>
  <si>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</si>
  <si>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</si>
  <si>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</si>
  <si>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</si>
  <si>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</si>
  <si>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</si>
  <si>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</si>
  <si>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</si>
  <si>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</si>
  <si>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</si>
  <si>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</si>
  <si>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</si>
  <si>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</si>
  <si>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</si>
  <si>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</si>
  <si>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</si>
  <si>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</si>
  <si>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</si>
  <si>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</si>
  <si>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</si>
  <si>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</si>
  <si>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</si>
  <si>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</si>
  <si>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</si>
  <si>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</si>
  <si>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</si>
  <si>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</si>
  <si>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</si>
  <si>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</si>
  <si>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</si>
  <si>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</si>
  <si>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</si>
  <si>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</si>
  <si>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</si>
  <si>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</si>
  <si>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</si>
  <si>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</si>
  <si>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</si>
  <si>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</si>
  <si>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</si>
  <si>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</si>
  <si>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</si>
  <si>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</si>
  <si>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</si>
  <si>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</si>
  <si>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</si>
  <si>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</si>
  <si>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</si>
  <si>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</si>
  <si>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</si>
  <si>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</si>
  <si>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</si>
  <si>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</si>
  <si>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</si>
  <si>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</si>
  <si>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</si>
  <si>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</si>
  <si>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</si>
  <si>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</si>
  <si>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</si>
  <si>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</si>
  <si>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</si>
  <si>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</si>
  <si>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</si>
  <si>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</si>
  <si>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</si>
  <si>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</si>
  <si>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</si>
  <si>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</si>
  <si>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</si>
  <si>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</si>
  <si>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</si>
  <si>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</si>
  <si>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</si>
  <si>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</si>
  <si>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</si>
  <si>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</si>
  <si>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</si>
  <si>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</si>
  <si>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</si>
  <si>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</si>
  <si>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</si>
  <si>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</si>
  <si>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</si>
  <si>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</si>
  <si>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</si>
  <si>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</si>
  <si>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</si>
  <si>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</si>
  <si>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</si>
  <si>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</si>
  <si>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</si>
  <si>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</si>
  <si>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</si>
  <si>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</si>
  <si>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</si>
  <si>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</si>
  <si>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</si>
  <si>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</si>
  <si>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</si>
  <si>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</si>
  <si>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</si>
  <si>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</si>
  <si>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</si>
  <si>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</si>
  <si>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</si>
  <si>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</si>
  <si>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</si>
  <si>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</si>
  <si>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</si>
  <si>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</si>
  <si>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</si>
  <si>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</si>
  <si>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</si>
  <si>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</si>
  <si>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</si>
  <si>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</si>
  <si>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</si>
  <si>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</si>
  <si>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</si>
  <si>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</si>
  <si>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</si>
  <si>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</si>
  <si>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</si>
  <si>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</si>
  <si>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</si>
  <si>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</si>
  <si>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</si>
  <si>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</si>
  <si>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</si>
  <si>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</si>
  <si>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</si>
  <si>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</si>
  <si>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</si>
  <si>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</si>
  <si>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</si>
  <si>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</si>
  <si>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</si>
  <si>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</si>
  <si>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</si>
  <si>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</si>
  <si>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</si>
  <si>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</si>
  <si>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</si>
  <si>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</si>
  <si>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</si>
  <si>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</si>
  <si>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</si>
  <si>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</si>
  <si>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</si>
  <si>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</si>
  <si>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</si>
  <si>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</si>
  <si>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</si>
  <si>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</si>
  <si>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</si>
  <si>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</si>
  <si>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</si>
  <si>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</si>
  <si>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</si>
  <si>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</si>
  <si>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</si>
  <si>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</si>
  <si>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</si>
  <si>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</si>
  <si>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</si>
  <si>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</si>
  <si>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</si>
  <si>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</si>
  <si>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</si>
  <si>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</si>
  <si>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</si>
  <si>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</si>
  <si>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</si>
  <si>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</si>
  <si>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</si>
  <si>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</si>
  <si>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</si>
  <si>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</si>
  <si>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</si>
  <si>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</si>
  <si>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</si>
  <si>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</si>
  <si>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</si>
  <si>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</si>
  <si>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</si>
  <si>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</si>
  <si>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</si>
  <si>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</si>
  <si>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</si>
  <si>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</si>
  <si>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</si>
  <si>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</si>
  <si>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</si>
  <si>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</si>
  <si>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</si>
  <si>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</si>
  <si>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</si>
  <si>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</si>
  <si>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</si>
  <si>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</si>
  <si>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</si>
  <si>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</si>
  <si>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</si>
  <si>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</si>
  <si>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</si>
  <si>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</si>
  <si>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</si>
  <si>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</si>
  <si>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</si>
  <si>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</si>
  <si>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</si>
  <si>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</si>
  <si>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</si>
  <si>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</si>
  <si>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</si>
  <si>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</si>
  <si>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</si>
  <si>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</si>
  <si>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</si>
  <si>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</si>
  <si>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</si>
  <si>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</si>
  <si>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</si>
  <si>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</si>
  <si>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</si>
  <si>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</si>
  <si>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</si>
  <si>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</si>
  <si>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</si>
  <si>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</si>
  <si>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</si>
  <si>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</si>
  <si>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</si>
  <si>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</si>
  <si>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</si>
  <si>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</si>
  <si>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</si>
  <si>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</si>
  <si>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</si>
  <si>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</si>
  <si>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</si>
  <si>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</si>
  <si>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</si>
  <si>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</si>
  <si>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</si>
  <si>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</si>
  <si>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</si>
  <si>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</si>
  <si>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</si>
  <si>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</si>
  <si>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</si>
  <si>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</si>
  <si>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</si>
  <si>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</si>
  <si>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</si>
  <si>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</si>
  <si>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</si>
  <si>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</si>
  <si>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</si>
  <si>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</si>
  <si>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</si>
  <si>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</si>
  <si>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</si>
  <si>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</si>
  <si>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</si>
  <si>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</si>
  <si>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</si>
  <si>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</si>
  <si>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</si>
  <si>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</si>
  <si>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</si>
  <si>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</si>
  <si>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</si>
  <si>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</si>
  <si>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</si>
  <si>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</si>
  <si>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</si>
  <si>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</si>
  <si>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</si>
  <si>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</si>
  <si>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</si>
  <si>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</si>
  <si>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</si>
  <si>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</si>
  <si>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</si>
  <si>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</si>
  <si>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</si>
  <si>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</si>
  <si>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</si>
  <si>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</si>
  <si>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</si>
  <si>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</si>
  <si>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</si>
  <si>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</si>
  <si>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</si>
  <si>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</si>
  <si>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</si>
  <si>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</si>
  <si>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</si>
  <si>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</si>
  <si>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</si>
  <si>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</si>
  <si>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</si>
  <si>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</si>
  <si>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</si>
  <si>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</si>
  <si>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</si>
  <si>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</si>
  <si>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</si>
  <si>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</si>
  <si>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</si>
  <si>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</si>
  <si>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</si>
  <si>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</si>
  <si>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</si>
  <si>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</si>
  <si>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</si>
  <si>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</si>
  <si>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</si>
  <si>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</si>
  <si>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</si>
  <si>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</si>
  <si>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</si>
  <si>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</si>
  <si>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</si>
  <si>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</si>
  <si>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</si>
  <si>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</si>
  <si>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</si>
  <si>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</si>
  <si>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</si>
  <si>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</si>
  <si>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</si>
  <si>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</si>
  <si>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</si>
  <si>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</si>
  <si>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</si>
  <si>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</si>
  <si>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</si>
  <si>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</si>
  <si>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</si>
  <si>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</si>
  <si>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</si>
  <si>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</si>
  <si>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</si>
  <si>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</si>
  <si>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</si>
  <si>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</si>
  <si>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</si>
  <si>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</si>
  <si>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</si>
  <si>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</si>
  <si>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</si>
  <si>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</si>
  <si>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</si>
  <si>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</si>
  <si>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</si>
  <si>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</si>
  <si>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</si>
  <si>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</si>
  <si>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</si>
  <si>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</si>
  <si>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</si>
  <si>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</si>
  <si>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</si>
  <si>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</si>
  <si>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</si>
  <si>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</si>
  <si>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</si>
  <si>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</si>
  <si>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</si>
  <si>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</si>
  <si>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</si>
  <si>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</si>
  <si>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</si>
  <si>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</si>
  <si>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</si>
  <si>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</si>
  <si>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</si>
  <si>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</si>
  <si>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</si>
  <si>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</si>
  <si>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</si>
  <si>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</si>
  <si>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</si>
  <si>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</si>
  <si>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</si>
  <si>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</si>
  <si>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</si>
  <si>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</si>
  <si>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</si>
  <si>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</si>
  <si>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</si>
  <si>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</si>
  <si>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</si>
  <si>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</si>
  <si>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</si>
  <si>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</si>
  <si>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</si>
  <si>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</si>
  <si>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</si>
  <si>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</si>
  <si>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</si>
  <si>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</si>
  <si>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</si>
  <si>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</si>
  <si>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</si>
  <si>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</si>
  <si>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</si>
  <si>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</si>
  <si>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</si>
  <si>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</si>
  <si>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</si>
  <si>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</si>
  <si>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</si>
  <si>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</si>
  <si>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</si>
  <si>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</si>
  <si>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</si>
  <si>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</si>
  <si>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</si>
  <si>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</si>
  <si>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</si>
  <si>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</si>
  <si>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</si>
  <si>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</si>
  <si>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</si>
  <si>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</si>
  <si>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</si>
  <si>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</si>
  <si>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</si>
  <si>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</si>
  <si>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</si>
  <si>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</si>
  <si>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</si>
  <si>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</si>
  <si>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</si>
  <si>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</si>
  <si>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</si>
  <si>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</si>
  <si>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</si>
  <si>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</si>
  <si>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</si>
  <si>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</si>
  <si>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</si>
  <si>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</si>
  <si>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</si>
  <si>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</si>
  <si>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</si>
  <si>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</si>
  <si>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</si>
  <si>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</si>
  <si>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</si>
  <si>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</si>
  <si>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</si>
  <si>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</si>
  <si>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</si>
  <si>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</si>
  <si>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</si>
  <si>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</si>
  <si>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</si>
  <si>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</si>
  <si>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</si>
  <si>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</si>
  <si>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</si>
  <si>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</si>
  <si>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</si>
  <si>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</si>
  <si>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</si>
  <si>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</si>
  <si>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</si>
  <si>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</si>
  <si>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</si>
  <si>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</si>
  <si>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</si>
  <si>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</si>
  <si>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</si>
  <si>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</si>
  <si>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</si>
  <si>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</si>
  <si>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</si>
  <si>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</si>
  <si>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</si>
  <si>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</si>
  <si>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</si>
  <si>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</si>
  <si>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</si>
  <si>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</si>
  <si>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</si>
  <si>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</si>
  <si>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</si>
  <si>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</si>
  <si>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</si>
  <si>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</si>
  <si>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</si>
  <si>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</si>
  <si>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</si>
  <si>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</si>
  <si>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</si>
  <si>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</si>
  <si>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</si>
  <si>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</si>
  <si>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</si>
  <si>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</si>
  <si>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</si>
  <si>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</si>
  <si>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</si>
  <si>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</si>
  <si>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</si>
  <si>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</si>
  <si>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</si>
  <si>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</si>
  <si>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</si>
  <si>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</si>
  <si>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</si>
  <si>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</si>
  <si>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</si>
  <si>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</si>
  <si>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</si>
  <si>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</si>
  <si>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</si>
  <si>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</si>
  <si>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</si>
  <si>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</si>
  <si>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</si>
  <si>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</si>
  <si>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</si>
  <si>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</si>
  <si>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</si>
  <si>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</si>
  <si>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</si>
  <si>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</si>
  <si>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</si>
  <si>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</si>
  <si>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</si>
  <si>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</si>
  <si>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</si>
  <si>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</si>
  <si>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</si>
  <si>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</si>
  <si>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</si>
  <si>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</si>
  <si>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</si>
  <si>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</si>
  <si>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</si>
  <si>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</si>
  <si>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</si>
  <si>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</si>
  <si>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</si>
  <si>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</si>
  <si>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</si>
  <si>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</si>
  <si>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</si>
  <si>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</si>
  <si>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</si>
  <si>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</si>
  <si>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</si>
  <si>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</si>
  <si>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</si>
  <si>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</si>
  <si>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</si>
  <si>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</si>
  <si>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</si>
  <si>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</si>
  <si>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</si>
  <si>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</si>
  <si>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</si>
  <si>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</si>
  <si>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</si>
  <si>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</si>
  <si>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</si>
  <si>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</si>
  <si>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</si>
  <si>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</si>
  <si>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</si>
  <si>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</si>
  <si>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</si>
  <si>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</si>
  <si>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</si>
  <si>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</si>
  <si>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</si>
  <si>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</si>
  <si>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</si>
  <si>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</si>
  <si>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</si>
  <si>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</si>
  <si>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</si>
  <si>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</si>
  <si>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</si>
  <si>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</si>
  <si>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</si>
  <si>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</si>
  <si>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</si>
  <si>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</si>
  <si>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</si>
  <si>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</si>
  <si>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</si>
  <si>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</si>
  <si>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</si>
  <si>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</si>
  <si>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</si>
  <si>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</si>
  <si>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</si>
  <si>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</si>
  <si>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</si>
  <si>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</si>
  <si>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</si>
  <si>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</si>
  <si>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</si>
  <si>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</si>
  <si>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</si>
  <si>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</si>
  <si>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</si>
  <si>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</si>
  <si>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</si>
  <si>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</si>
  <si>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</si>
  <si>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</si>
  <si>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</si>
  <si>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</si>
  <si>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</si>
  <si>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</si>
  <si>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</si>
  <si>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</si>
  <si>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</si>
  <si>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</si>
  <si>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</si>
  <si>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</si>
  <si>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</si>
  <si>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</si>
  <si>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</si>
  <si>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</si>
  <si>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</si>
  <si>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</si>
  <si>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</si>
  <si>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</si>
  <si>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</si>
  <si>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</si>
  <si>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</si>
  <si>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</si>
  <si>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</si>
  <si>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</si>
  <si>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</si>
  <si>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</si>
  <si>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</si>
  <si>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</si>
  <si>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</si>
  <si>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</si>
  <si>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</si>
  <si>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</si>
  <si>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</si>
  <si>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</si>
  <si>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</si>
  <si>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</si>
  <si>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</si>
  <si>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</si>
  <si>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</si>
  <si>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</si>
  <si>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</si>
  <si>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</si>
  <si>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</si>
  <si>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</si>
  <si>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</si>
  <si>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</si>
  <si>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</si>
  <si>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</si>
  <si>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</si>
  <si>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</si>
  <si>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</si>
  <si>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</si>
  <si>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</si>
  <si>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</si>
  <si>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</si>
  <si>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</si>
  <si>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</si>
  <si>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</si>
  <si>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</si>
  <si>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</si>
  <si>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</si>
  <si>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</si>
  <si>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</si>
  <si>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</si>
  <si>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</si>
  <si>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</si>
  <si>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</si>
  <si>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</si>
  <si>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</si>
  <si>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</si>
  <si>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</si>
  <si>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</si>
  <si>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</si>
  <si>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</si>
  <si>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</si>
  <si>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</si>
  <si>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</si>
  <si>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</si>
  <si>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</si>
  <si>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</si>
  <si>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</si>
  <si>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</si>
  <si>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</si>
  <si>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</si>
  <si>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</si>
  <si>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</si>
  <si>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</si>
  <si>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</si>
  <si>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</si>
  <si>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</si>
  <si>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</si>
  <si>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</si>
  <si>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</si>
  <si>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</si>
  <si>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</si>
  <si>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</si>
  <si>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</si>
  <si>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</si>
  <si>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</si>
  <si>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</si>
  <si>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</si>
  <si>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</si>
  <si>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</si>
  <si>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</si>
  <si>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</si>
  <si>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</si>
  <si>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</si>
  <si>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</si>
  <si>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</si>
  <si>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</si>
  <si>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</si>
  <si>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</si>
  <si>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</si>
  <si>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</si>
  <si>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</si>
  <si>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</si>
  <si>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</si>
  <si>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</si>
  <si>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</si>
  <si>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</si>
  <si>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</si>
  <si>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</si>
  <si>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</si>
  <si>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</si>
  <si>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</si>
  <si>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</si>
  <si>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</si>
  <si>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</si>
  <si>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</si>
  <si>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</si>
  <si>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</si>
  <si>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</si>
  <si>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</si>
  <si>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</si>
  <si>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</si>
  <si>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</si>
  <si>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</si>
  <si>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</si>
  <si>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</si>
  <si>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</si>
  <si>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</si>
  <si>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</si>
  <si>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</si>
  <si>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</si>
  <si>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</si>
  <si>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</si>
  <si>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</si>
  <si>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</si>
  <si>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</si>
  <si>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</si>
  <si>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</si>
  <si>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</si>
  <si>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</si>
  <si>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</si>
  <si>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</si>
  <si>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</si>
  <si>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</si>
  <si>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</si>
  <si>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</si>
  <si>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</si>
  <si>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</si>
  <si>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</si>
  <si>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</si>
  <si>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</si>
  <si>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</si>
  <si>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</si>
  <si>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</si>
  <si>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</si>
  <si>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</si>
  <si>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</si>
  <si>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</si>
  <si>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</si>
  <si>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</si>
  <si>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</si>
  <si>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</si>
  <si>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</si>
  <si>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</si>
  <si>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</si>
  <si>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</si>
  <si>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</si>
  <si>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</si>
  <si>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</si>
  <si>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</si>
  <si>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</si>
  <si>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</si>
  <si>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</si>
  <si>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</si>
  <si>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</si>
  <si>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</si>
  <si>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</si>
  <si>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</si>
  <si>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</si>
  <si>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</si>
  <si>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</si>
  <si>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</si>
  <si>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</si>
  <si>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</si>
  <si>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</si>
  <si>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</si>
  <si>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</si>
  <si>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</si>
  <si>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</si>
  <si>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</si>
  <si>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</si>
  <si>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</si>
  <si>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</si>
  <si>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</si>
  <si>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</si>
  <si>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</si>
  <si>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</si>
  <si>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</si>
  <si>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</si>
  <si>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</si>
  <si>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</si>
  <si>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</si>
  <si>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</si>
  <si>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</si>
  <si>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</si>
  <si>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</si>
  <si>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</si>
  <si>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</si>
  <si>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</si>
  <si>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</si>
  <si>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</si>
  <si>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</si>
  <si>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</si>
  <si>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</si>
  <si>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</si>
  <si>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</si>
  <si>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</si>
  <si>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</si>
  <si>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</si>
  <si>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</si>
  <si>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</si>
  <si>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</si>
  <si>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</si>
  <si>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</si>
  <si>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</si>
  <si>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</si>
  <si>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</si>
  <si>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</si>
  <si>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</si>
  <si>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</si>
  <si>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</si>
  <si>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</si>
  <si>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</si>
  <si>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</si>
  <si>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</si>
  <si>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</si>
  <si>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</si>
  <si>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</si>
  <si>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</si>
  <si>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</si>
  <si>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</si>
  <si>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</si>
  <si>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</si>
  <si>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</si>
  <si>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</si>
  <si>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</si>
  <si>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</si>
  <si>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</si>
  <si>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</si>
  <si>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</si>
  <si>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</si>
  <si>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</si>
  <si>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</si>
  <si>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</si>
  <si>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</si>
  <si>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</si>
  <si>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</si>
  <si>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</si>
  <si>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</si>
  <si>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</si>
  <si>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</si>
  <si>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</si>
  <si>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</si>
  <si>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</si>
  <si>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</si>
  <si>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</si>
  <si>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</si>
  <si>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</si>
  <si>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</si>
  <si>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</si>
  <si>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</si>
  <si>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</si>
  <si>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</si>
  <si>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</si>
  <si>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</si>
  <si>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</si>
  <si>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</si>
  <si>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</si>
  <si>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</si>
  <si>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</si>
  <si>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</si>
  <si>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</si>
  <si>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</si>
  <si>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</si>
  <si>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</si>
  <si>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</si>
  <si>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</si>
  <si>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</si>
  <si>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</si>
  <si>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</si>
  <si>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</si>
  <si>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</si>
  <si>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</si>
  <si>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</si>
  <si>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</si>
  <si>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</si>
  <si>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</si>
  <si>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</si>
  <si>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</si>
  <si>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</si>
  <si>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</si>
  <si>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</si>
  <si>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</si>
  <si>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</si>
  <si>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</si>
  <si>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</si>
  <si>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</si>
  <si>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</si>
  <si>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</si>
  <si>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</si>
  <si>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</si>
  <si>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</si>
  <si>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</si>
  <si>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</si>
  <si>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</si>
  <si>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</si>
  <si>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</si>
  <si>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</si>
  <si>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</si>
  <si>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</si>
  <si>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</si>
  <si>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</si>
  <si>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</si>
  <si>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</si>
  <si>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</si>
  <si>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</si>
  <si>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</si>
  <si>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</si>
  <si>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</si>
  <si>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</si>
  <si>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</si>
  <si>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</si>
  <si>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</si>
  <si>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</si>
  <si>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</si>
  <si>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</si>
  <si>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</si>
  <si>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</si>
  <si>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</si>
  <si>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</si>
  <si>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</si>
  <si>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</si>
  <si>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</si>
  <si>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</si>
  <si>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</si>
  <si>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</si>
  <si>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</si>
  <si>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</si>
  <si>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</si>
  <si>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</si>
  <si>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</si>
  <si>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</si>
  <si>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</si>
  <si>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</si>
  <si>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</si>
  <si>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</si>
  <si>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</si>
  <si>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</si>
  <si>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</si>
  <si>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</si>
  <si>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</si>
  <si>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</si>
  <si>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</si>
  <si>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</si>
  <si>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</si>
  <si>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</si>
  <si>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</si>
  <si>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</si>
  <si>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</si>
  <si>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</si>
  <si>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</si>
  <si>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</si>
  <si>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</si>
  <si>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</si>
  <si>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</si>
  <si>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</si>
  <si>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</si>
  <si>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</si>
  <si>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</si>
  <si>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</si>
  <si>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</si>
  <si>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</si>
  <si>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</si>
  <si>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</si>
  <si>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</si>
  <si>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</si>
  <si>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</si>
  <si>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</si>
  <si>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</si>
  <si>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</si>
  <si>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</si>
  <si>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</si>
  <si>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</si>
  <si>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</si>
  <si>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</si>
  <si>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</si>
  <si>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</si>
  <si>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</si>
  <si>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</si>
  <si>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</si>
  <si>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</si>
  <si>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</si>
  <si>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</si>
  <si>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</si>
  <si>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</si>
  <si>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</si>
  <si>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</si>
  <si>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</si>
  <si>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</si>
  <si>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</si>
  <si>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</si>
  <si>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</si>
  <si>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</si>
  <si>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</si>
  <si>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</si>
  <si>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</si>
  <si>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</si>
  <si>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</si>
  <si>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</si>
  <si>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</si>
  <si>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</si>
  <si>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</si>
  <si>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</si>
  <si>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</si>
  <si>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</si>
  <si>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</si>
  <si>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</si>
  <si>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</si>
  <si>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</si>
  <si>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</si>
  <si>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</si>
  <si>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</si>
  <si>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</si>
  <si>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</si>
  <si>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</si>
  <si>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</si>
  <si>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</si>
  <si>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</si>
  <si>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</si>
  <si>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</si>
  <si>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</si>
  <si>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</si>
  <si>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</si>
  <si>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</si>
  <si>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</si>
  <si>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</si>
  <si>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</si>
  <si>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</si>
  <si>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</si>
  <si>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</si>
  <si>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</si>
  <si>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</si>
  <si>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</si>
  <si>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</si>
  <si>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</si>
  <si>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</si>
  <si>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</si>
  <si>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</si>
  <si>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</si>
  <si>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</si>
  <si>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</si>
  <si>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</si>
  <si>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</si>
  <si>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</si>
  <si>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</si>
  <si>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</si>
  <si>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</si>
  <si>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</si>
  <si>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</si>
  <si>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</si>
  <si>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</si>
  <si>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</si>
  <si>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</si>
  <si>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</si>
  <si>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</si>
  <si>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</si>
  <si>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</si>
  <si>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</si>
  <si>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</si>
  <si>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</si>
  <si>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</si>
  <si>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</si>
  <si>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</si>
  <si>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</si>
  <si>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</si>
  <si>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</si>
  <si>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</si>
  <si>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</si>
  <si>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</si>
  <si>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</si>
  <si>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</si>
  <si>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</si>
  <si>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</si>
  <si>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</si>
  <si>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</si>
  <si>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</si>
  <si>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</si>
  <si>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</si>
  <si>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</si>
  <si>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</si>
  <si>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</si>
  <si>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</si>
  <si>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</si>
  <si>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</si>
  <si>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</si>
  <si>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</si>
  <si>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</si>
  <si>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</si>
  <si>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</si>
  <si>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</si>
  <si>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</si>
  <si>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</si>
  <si>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</si>
  <si>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</si>
  <si>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</si>
  <si>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</si>
  <si>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</si>
  <si>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</si>
  <si>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</si>
  <si>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</si>
  <si>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</si>
  <si>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</si>
  <si>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</si>
  <si>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</si>
  <si>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</si>
  <si>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</si>
  <si>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</si>
  <si>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</si>
  <si>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</si>
  <si>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</si>
  <si>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</si>
  <si>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</si>
  <si>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</si>
  <si>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</si>
  <si>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</si>
  <si>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</si>
  <si>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</si>
  <si>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</si>
  <si>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</si>
  <si>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</si>
  <si>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</si>
  <si>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</si>
  <si>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</si>
  <si>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</si>
  <si>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</si>
  <si>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</si>
  <si>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</si>
  <si>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</si>
  <si>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</si>
  <si>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</si>
  <si>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</si>
  <si>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</si>
  <si>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</si>
  <si>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</si>
  <si>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</si>
  <si>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</si>
  <si>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</si>
  <si>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</si>
  <si>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</si>
  <si>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</si>
  <si>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</si>
  <si>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</si>
  <si>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</si>
  <si>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</si>
  <si>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</si>
  <si>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</si>
  <si>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</si>
  <si>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</si>
  <si>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</si>
  <si>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</si>
  <si>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</si>
  <si>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</si>
  <si>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</si>
  <si>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</si>
  <si>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</si>
  <si>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</si>
  <si>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</si>
  <si>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</si>
  <si>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</si>
  <si>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</si>
  <si>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</si>
  <si>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</si>
  <si>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</si>
  <si>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</si>
  <si>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</si>
  <si>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</si>
  <si>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</si>
  <si>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</si>
  <si>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</si>
  <si>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</si>
  <si>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</si>
  <si>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</si>
  <si>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</si>
  <si>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</si>
  <si>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</si>
  <si>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</si>
  <si>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</si>
  <si>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</si>
  <si>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</si>
  <si>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</si>
  <si>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</si>
  <si>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</si>
  <si>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</si>
  <si>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</si>
  <si>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</si>
  <si>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</si>
  <si>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</si>
  <si>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</si>
  <si>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</si>
  <si>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</si>
  <si>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</si>
  <si>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</si>
  <si>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</si>
  <si>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</si>
  <si>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</si>
  <si>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</si>
  <si>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</si>
  <si>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</si>
  <si>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</si>
  <si>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</si>
  <si>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</si>
  <si>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</si>
  <si>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</si>
  <si>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</si>
  <si>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</si>
  <si>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</si>
  <si>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</si>
  <si>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</si>
  <si>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</si>
  <si>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</si>
  <si>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</si>
  <si>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</si>
  <si>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</si>
  <si>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</si>
  <si>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</si>
  <si>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</si>
  <si>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</si>
  <si>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</si>
  <si>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</si>
  <si>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</si>
  <si>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</si>
  <si>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</si>
  <si>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</si>
  <si>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</si>
  <si>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</si>
  <si>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</si>
  <si>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</si>
  <si>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</si>
  <si>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</si>
  <si>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</si>
  <si>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</si>
  <si>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</si>
  <si>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</si>
  <si>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</si>
  <si>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</si>
  <si>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</si>
  <si>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</si>
  <si>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</si>
  <si>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</si>
  <si>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</si>
  <si>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</si>
  <si>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</si>
  <si>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</si>
  <si>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</si>
  <si>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</si>
  <si>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</si>
  <si>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</si>
  <si>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</si>
  <si>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</si>
  <si>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</si>
  <si>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</si>
  <si>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</si>
  <si>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</si>
  <si>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</si>
  <si>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</si>
  <si>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</si>
  <si>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</si>
  <si>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</si>
  <si>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</si>
  <si>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</si>
  <si>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</si>
  <si>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</si>
  <si>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</si>
  <si>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</si>
  <si>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</si>
  <si>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</si>
  <si>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</si>
  <si>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</si>
  <si>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</si>
  <si>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</si>
  <si>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</si>
  <si>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</si>
  <si>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</si>
  <si>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</si>
  <si>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</si>
  <si>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</si>
  <si>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</si>
  <si>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</si>
  <si>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</si>
  <si>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</si>
  <si>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</si>
  <si>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</si>
  <si>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</si>
  <si>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</si>
  <si>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</si>
  <si>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</si>
  <si>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</si>
  <si>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</si>
  <si>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</si>
  <si>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</si>
  <si>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</si>
  <si>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</si>
  <si>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</si>
  <si>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</si>
  <si>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</si>
  <si>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</si>
  <si>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</si>
  <si>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</si>
  <si>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</si>
  <si>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</si>
  <si>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</si>
  <si>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</si>
  <si>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</si>
  <si>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</si>
  <si>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</si>
  <si>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</si>
  <si>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</si>
  <si>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</si>
  <si>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</si>
  <si>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</si>
  <si>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</si>
  <si>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</si>
  <si>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</si>
  <si>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</si>
  <si>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</si>
  <si>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</si>
  <si>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</si>
  <si>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</si>
  <si>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</si>
  <si>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</si>
  <si>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</si>
  <si>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</si>
  <si>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</si>
  <si>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</si>
  <si>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</si>
  <si>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</si>
  <si>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</si>
  <si>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</si>
  <si>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</si>
  <si>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</si>
  <si>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</si>
  <si>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</si>
  <si>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</si>
  <si>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</si>
  <si>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</si>
  <si>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</si>
  <si>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</si>
  <si>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</si>
  <si>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</si>
  <si>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</si>
  <si>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</si>
  <si>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</si>
  <si>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</si>
  <si>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</si>
  <si>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</si>
  <si>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</si>
  <si>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</si>
  <si>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</si>
  <si>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</si>
  <si>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</si>
  <si>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</si>
  <si>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</si>
  <si>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</si>
  <si>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</si>
  <si>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</si>
  <si>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</si>
  <si>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</si>
  <si>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</si>
  <si>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</si>
  <si>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</si>
  <si>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</si>
  <si>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</si>
  <si>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</si>
  <si>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</si>
  <si>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</si>
  <si>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</si>
  <si>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</si>
  <si>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</si>
  <si>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</si>
  <si>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</si>
  <si>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</si>
  <si>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</si>
  <si>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</si>
  <si>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</si>
  <si>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</si>
  <si>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</si>
  <si>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</si>
  <si>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</si>
  <si>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</si>
  <si>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</si>
  <si>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</si>
  <si>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</si>
  <si>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</si>
  <si>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</si>
  <si>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</si>
  <si>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</si>
  <si>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</si>
  <si>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</si>
  <si>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</si>
  <si>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</si>
  <si>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</si>
  <si>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</si>
  <si>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</si>
  <si>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</si>
  <si>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</si>
  <si>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</si>
  <si>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</si>
  <si>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</si>
  <si>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</si>
  <si>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</si>
  <si>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</si>
  <si>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</si>
  <si>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</si>
  <si>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</si>
  <si>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</si>
  <si>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</si>
  <si>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</si>
  <si>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</si>
  <si>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</si>
  <si>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</si>
  <si>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</si>
  <si>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</si>
  <si>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</si>
  <si>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</si>
  <si>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</si>
  <si>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</si>
  <si>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</si>
  <si>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</si>
  <si>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</si>
  <si>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</si>
  <si>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</si>
  <si>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</si>
  <si>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</si>
  <si>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</si>
  <si>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</si>
  <si>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</si>
  <si>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</si>
  <si>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</si>
  <si>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</si>
  <si>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</si>
  <si>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</si>
  <si>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</si>
  <si>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</si>
  <si>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</si>
  <si>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</si>
  <si>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</si>
  <si>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</si>
  <si>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</si>
  <si>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</si>
  <si>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</si>
  <si>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</si>
  <si>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</si>
  <si>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</si>
  <si>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</si>
  <si>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</si>
  <si>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</si>
  <si>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</si>
  <si>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</si>
  <si>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</si>
  <si>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</si>
  <si>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</si>
  <si>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</si>
  <si>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</si>
  <si>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</si>
  <si>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</si>
  <si>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</si>
  <si>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</si>
  <si>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</si>
  <si>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</si>
  <si>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</si>
  <si>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</si>
  <si>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</si>
  <si>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</si>
  <si>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</si>
  <si>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</si>
  <si>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</si>
  <si>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</si>
  <si>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</si>
  <si>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</si>
  <si>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</si>
  <si>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</si>
  <si>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</si>
  <si>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</si>
  <si>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</si>
  <si>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</si>
  <si>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</si>
  <si>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</si>
  <si>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</si>
  <si>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</si>
  <si>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</si>
  <si>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</si>
  <si>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</si>
  <si>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</si>
  <si>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</si>
  <si>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</si>
  <si>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</si>
  <si>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</si>
  <si>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</si>
  <si>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</si>
  <si>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</si>
  <si>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</si>
  <si>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</si>
  <si>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</si>
  <si>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</si>
  <si>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</si>
  <si>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</si>
  <si>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</si>
  <si>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</si>
  <si>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</si>
  <si>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</si>
  <si>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</si>
  <si>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</si>
  <si>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</si>
  <si>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</si>
  <si>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</si>
  <si>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</si>
  <si>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</si>
  <si>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</si>
  <si>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</si>
  <si>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</si>
  <si>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</si>
  <si>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</si>
  <si>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</si>
  <si>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</si>
  <si>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</si>
  <si>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</si>
  <si>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</si>
  <si>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</si>
  <si>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</si>
  <si>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</si>
  <si>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</si>
  <si>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</si>
  <si>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</si>
  <si>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</si>
  <si>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</si>
  <si>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</si>
  <si>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</si>
  <si>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</si>
  <si>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</si>
  <si>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</si>
  <si>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</si>
  <si>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</si>
  <si>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</si>
  <si>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</si>
  <si>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</si>
  <si>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</si>
  <si>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</si>
  <si>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</si>
  <si>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</si>
  <si>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</si>
  <si>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</si>
  <si>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</si>
  <si>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</si>
  <si>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</si>
  <si>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</si>
  <si>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</si>
  <si>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</si>
  <si>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</si>
  <si>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</si>
  <si>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</si>
  <si>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</si>
  <si>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</si>
  <si>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</si>
  <si>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</si>
  <si>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</si>
  <si>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</si>
  <si>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</si>
  <si>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</si>
  <si>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</si>
  <si>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</si>
  <si>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</si>
  <si>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</si>
  <si>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</si>
  <si>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</si>
  <si>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</si>
  <si>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</si>
  <si>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</si>
  <si>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</si>
  <si>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</si>
  <si>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</si>
  <si>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</si>
  <si>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</si>
  <si>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</si>
  <si>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</si>
  <si>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</si>
  <si>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</si>
  <si>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</si>
  <si>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</si>
  <si>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</si>
  <si>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</si>
  <si>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</si>
  <si>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</si>
  <si>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</si>
  <si>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</si>
  <si>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</si>
  <si>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</si>
  <si>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</si>
  <si>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</si>
  <si>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</si>
  <si>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</si>
  <si>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</si>
  <si>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</si>
  <si>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</si>
  <si>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</si>
  <si>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</si>
  <si>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</si>
  <si>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</si>
  <si>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</si>
  <si>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</si>
  <si>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</si>
  <si>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</si>
  <si>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</si>
  <si>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</si>
  <si>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</si>
  <si>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</si>
  <si>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</si>
  <si>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</si>
  <si>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</si>
  <si>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</si>
  <si>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</si>
  <si>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</si>
  <si>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</si>
  <si>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</si>
  <si>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</si>
  <si>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</si>
  <si>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</si>
  <si>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</si>
  <si>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</si>
  <si>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</si>
  <si>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</si>
  <si>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</si>
  <si>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</si>
  <si>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</si>
  <si>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</si>
  <si>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</si>
  <si>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</si>
  <si>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</si>
  <si>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</si>
  <si>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</si>
  <si>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</si>
  <si>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</si>
  <si>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</si>
  <si>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</si>
  <si>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</si>
  <si>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</si>
  <si>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</si>
  <si>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</si>
  <si>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</si>
  <si>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</si>
  <si>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</si>
  <si>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</si>
  <si>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</si>
  <si>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</si>
  <si>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</si>
  <si>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</si>
  <si>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</si>
  <si>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</si>
  <si>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</si>
  <si>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</si>
  <si>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</si>
  <si>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</si>
  <si>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</si>
  <si>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</si>
  <si>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</si>
  <si>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</si>
  <si>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</si>
  <si>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</si>
  <si>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</si>
  <si>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</si>
  <si>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</si>
  <si>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</si>
  <si>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</si>
  <si>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</si>
  <si>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</si>
  <si>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</si>
  <si>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</si>
  <si>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</si>
  <si>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</si>
  <si>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</si>
  <si>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</si>
  <si>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</si>
  <si>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</si>
  <si>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</si>
  <si>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</si>
  <si>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</si>
  <si>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</si>
  <si>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</si>
  <si>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</si>
  <si>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</si>
  <si>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</si>
  <si>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</si>
  <si>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</si>
  <si>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</si>
  <si>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</si>
  <si>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</si>
  <si>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</si>
  <si>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</si>
  <si>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</si>
  <si>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</si>
  <si>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</si>
  <si>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</si>
  <si>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</si>
  <si>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</si>
  <si>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</si>
  <si>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</si>
  <si>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</si>
  <si>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</si>
  <si>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</si>
  <si>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</si>
  <si>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</si>
  <si>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</si>
  <si>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</si>
  <si>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</si>
  <si>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</si>
  <si>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</si>
  <si>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</si>
  <si>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</si>
  <si>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</si>
  <si>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</si>
  <si>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</si>
  <si>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</si>
  <si>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</si>
  <si>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</si>
  <si>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</si>
  <si>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</si>
  <si>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</si>
  <si>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</si>
  <si>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</si>
  <si>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</si>
  <si>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</si>
  <si>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</si>
  <si>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</si>
  <si>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</si>
  <si>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</si>
  <si>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</si>
  <si>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</si>
  <si>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</si>
  <si>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</si>
  <si>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</si>
  <si>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</si>
  <si>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</si>
  <si>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</si>
  <si>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</si>
  <si>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</si>
  <si>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</si>
  <si>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</si>
  <si>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</si>
  <si>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</si>
  <si>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</si>
  <si>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</si>
  <si>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</si>
  <si>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</si>
  <si>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</si>
  <si>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</si>
  <si>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</si>
  <si>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</si>
  <si>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</si>
  <si>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</si>
  <si>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</si>
  <si>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</si>
  <si>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</si>
  <si>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</si>
  <si>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</si>
  <si>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</si>
  <si>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</si>
  <si>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</si>
  <si>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</si>
  <si>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</si>
  <si>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</si>
  <si>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</si>
  <si>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</si>
  <si>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</si>
  <si>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</si>
  <si>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</si>
  <si>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</si>
  <si>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</si>
  <si>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</si>
  <si>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</si>
  <si>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</si>
  <si>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</si>
  <si>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</si>
  <si>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</si>
  <si>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</si>
  <si>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</si>
  <si>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</si>
  <si>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</si>
  <si>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</si>
  <si>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</si>
  <si>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</si>
  <si>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</si>
  <si>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</si>
  <si>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</si>
  <si>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</si>
  <si>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</si>
  <si>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</si>
  <si>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</si>
  <si>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</si>
  <si>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</si>
  <si>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</si>
  <si>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</si>
  <si>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</si>
  <si>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</si>
  <si>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</si>
  <si>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</si>
  <si>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</si>
  <si>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</si>
  <si>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</si>
  <si>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</si>
  <si>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</si>
  <si>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</si>
  <si>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</si>
  <si>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</si>
  <si>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</si>
  <si>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</si>
  <si>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</si>
  <si>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</si>
  <si>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</si>
  <si>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</si>
  <si>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</si>
  <si>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</si>
  <si>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</si>
  <si>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</si>
  <si>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</si>
  <si>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</si>
  <si>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</si>
  <si>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</si>
  <si>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</si>
  <si>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</si>
  <si>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</si>
  <si>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</si>
  <si>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</si>
  <si>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</si>
  <si>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</si>
  <si>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</si>
  <si>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</si>
  <si>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</si>
  <si>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</si>
  <si>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</si>
  <si>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</si>
  <si>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</si>
  <si>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</si>
  <si>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</si>
  <si>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</si>
  <si>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</si>
  <si>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</si>
  <si>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</si>
  <si>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</si>
  <si>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</si>
  <si>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</si>
  <si>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</si>
  <si>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</si>
  <si>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</si>
  <si>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</si>
  <si>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</si>
  <si>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</si>
  <si>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</si>
  <si>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</si>
  <si>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</si>
  <si>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</si>
  <si>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</si>
  <si>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</si>
  <si>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</si>
  <si>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</si>
  <si>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</si>
  <si>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</si>
  <si>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</si>
  <si>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</si>
  <si>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</si>
  <si>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</si>
  <si>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</si>
  <si>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</si>
  <si>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</si>
  <si>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</si>
  <si>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</si>
  <si>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</si>
  <si>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</si>
  <si>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</si>
  <si>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</si>
  <si>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</si>
  <si>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</si>
  <si>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</si>
  <si>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</si>
  <si>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</si>
  <si>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</si>
  <si>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</si>
  <si>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</si>
  <si>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</si>
  <si>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</si>
  <si>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</si>
  <si>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</si>
  <si>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</si>
  <si>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</si>
  <si>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</si>
  <si>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</si>
  <si>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</si>
  <si>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</si>
  <si>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</si>
  <si>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</si>
  <si>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</si>
  <si>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</si>
  <si>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</si>
  <si>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</si>
  <si>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</si>
  <si>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</si>
  <si>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</si>
  <si>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</si>
  <si>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</si>
  <si>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</si>
  <si>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</si>
  <si>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</si>
  <si>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</si>
  <si>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</si>
  <si>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</si>
  <si>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</si>
  <si>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</si>
  <si>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</si>
  <si>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</si>
  <si>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</si>
  <si>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</si>
  <si>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</si>
  <si>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</si>
  <si>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</si>
  <si>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</si>
  <si>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</si>
  <si>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</si>
  <si>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</si>
  <si>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</si>
  <si>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</si>
  <si>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</si>
  <si>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</si>
  <si>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</si>
  <si>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</si>
  <si>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</si>
  <si>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</si>
  <si>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</si>
  <si>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</si>
  <si>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</si>
  <si>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</si>
  <si>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</si>
  <si>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</si>
  <si>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</si>
  <si>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</si>
  <si>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</si>
  <si>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</si>
  <si>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</si>
  <si>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</si>
  <si>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</si>
  <si>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</si>
  <si>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</si>
  <si>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</si>
  <si>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</si>
  <si>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</si>
  <si>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</si>
  <si>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</si>
  <si>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</si>
  <si>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</si>
  <si>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</si>
  <si>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</si>
  <si>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</si>
  <si>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</si>
  <si>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</si>
  <si>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</si>
  <si>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</si>
  <si>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</si>
  <si>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</si>
  <si>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</si>
  <si>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</si>
  <si>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</si>
  <si>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</si>
  <si>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</si>
  <si>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</si>
  <si>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</si>
  <si>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</si>
  <si>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</si>
  <si>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</si>
  <si>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</si>
  <si>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</si>
  <si>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</si>
  <si>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</si>
  <si>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</si>
  <si>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</si>
  <si>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</si>
  <si>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</si>
  <si>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</si>
  <si>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</si>
  <si>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</si>
  <si>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</si>
  <si>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</si>
  <si>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</si>
  <si>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</si>
  <si>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</si>
  <si>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</si>
  <si>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</si>
  <si>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</si>
  <si>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</si>
  <si>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</si>
  <si>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</si>
  <si>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</si>
  <si>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</si>
  <si>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</si>
  <si>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</si>
  <si>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</si>
  <si>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</si>
  <si>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</si>
  <si>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</si>
  <si>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</si>
  <si>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</si>
  <si>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</si>
  <si>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</si>
  <si>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</si>
  <si>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</si>
  <si>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</si>
  <si>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</si>
  <si>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</si>
  <si>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</si>
  <si>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</si>
  <si>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</si>
  <si>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</si>
  <si>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</si>
  <si>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</si>
  <si>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</si>
  <si>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</si>
  <si>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</si>
  <si>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</si>
  <si>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</si>
  <si>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</si>
  <si>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</si>
  <si>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</si>
  <si>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</si>
  <si>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</si>
  <si>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</si>
  <si>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</si>
  <si>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</si>
  <si>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</si>
  <si>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</si>
  <si>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</si>
  <si>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</si>
  <si>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</si>
  <si>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</si>
  <si>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</si>
  <si>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</si>
  <si>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</si>
  <si>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</si>
  <si>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</si>
  <si>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</si>
  <si>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</si>
  <si>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</si>
  <si>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</si>
  <si>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</si>
  <si>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</si>
  <si>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</si>
  <si>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</si>
  <si>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</si>
  <si>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</si>
  <si>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</si>
  <si>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</si>
  <si>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</si>
  <si>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</si>
  <si>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</si>
  <si>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</si>
  <si>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</si>
  <si>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</si>
  <si>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</si>
  <si>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</si>
  <si>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</si>
  <si>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</si>
  <si>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</si>
  <si>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</si>
  <si>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</si>
  <si>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</si>
  <si>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</si>
  <si>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</si>
  <si>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</si>
  <si>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</si>
  <si>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</si>
  <si>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</si>
  <si>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</si>
  <si>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</si>
  <si>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</si>
  <si>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</si>
  <si>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</si>
  <si>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</si>
  <si>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</si>
  <si>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</si>
  <si>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</si>
  <si>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</si>
  <si>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</si>
  <si>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</si>
  <si>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</si>
  <si>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</si>
  <si>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</si>
  <si>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</si>
  <si>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</si>
  <si>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</si>
  <si>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</si>
  <si>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</si>
  <si>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</si>
  <si>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</si>
  <si>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</si>
  <si>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</si>
  <si>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</si>
  <si>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</si>
  <si>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</si>
  <si>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</si>
  <si>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</si>
  <si>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</si>
  <si>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</si>
  <si>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</si>
  <si>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</si>
  <si>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</si>
  <si>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</si>
  <si>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</si>
  <si>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</si>
  <si>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</si>
  <si>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</si>
  <si>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</si>
  <si>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</si>
  <si>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</si>
  <si>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</si>
  <si>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</si>
  <si>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</si>
  <si>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</si>
  <si>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</si>
  <si>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</si>
  <si>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</si>
  <si>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</si>
  <si>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</si>
  <si>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</si>
  <si>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</si>
  <si>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</si>
  <si>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</si>
  <si>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</si>
  <si>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</si>
  <si>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</si>
  <si>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</si>
  <si>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</si>
  <si>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</si>
  <si>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</si>
  <si>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</si>
  <si>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</si>
  <si>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</si>
  <si>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</si>
  <si>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</si>
  <si>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</si>
  <si>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</si>
  <si>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</si>
  <si>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</si>
  <si>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</si>
  <si>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</si>
  <si>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</si>
  <si>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</si>
  <si>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</si>
  <si>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</si>
  <si>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</si>
  <si>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</si>
  <si>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</si>
  <si>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</si>
  <si>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</si>
  <si>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</si>
  <si>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</si>
  <si>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</si>
  <si>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</si>
  <si>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</si>
  <si>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</si>
  <si>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</si>
  <si>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</si>
  <si>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</si>
  <si>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</si>
  <si>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</si>
  <si>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</si>
  <si>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</si>
  <si>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</si>
  <si>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</si>
  <si>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</si>
  <si>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</si>
  <si>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</si>
  <si>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</si>
  <si>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</si>
  <si>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</si>
  <si>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</si>
  <si>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</si>
  <si>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</si>
  <si>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</si>
  <si>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</si>
  <si>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</si>
  <si>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</si>
  <si>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</si>
  <si>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</si>
  <si>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</si>
  <si>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</si>
  <si>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</si>
  <si>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</si>
  <si>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</si>
  <si>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</si>
  <si>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</si>
  <si>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</si>
  <si>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</si>
  <si>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</si>
  <si>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</si>
  <si>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</si>
  <si>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</si>
  <si>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</si>
  <si>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</si>
  <si>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</si>
  <si>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</si>
  <si>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</si>
  <si>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</si>
  <si>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</si>
  <si>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</si>
  <si>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</si>
  <si>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</si>
  <si>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</si>
  <si>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</si>
  <si>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</si>
  <si>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</si>
  <si>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</si>
  <si>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</si>
  <si>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</si>
  <si>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</si>
  <si>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</si>
  <si>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</si>
  <si>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</si>
  <si>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</si>
  <si>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</si>
  <si>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</si>
  <si>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</si>
  <si>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</si>
  <si>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</si>
  <si>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</si>
  <si>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</si>
  <si>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</si>
  <si>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</si>
  <si>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</si>
  <si>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</si>
  <si>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</si>
  <si>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</si>
  <si>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</si>
  <si>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</si>
  <si>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</si>
  <si>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</si>
  <si>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</si>
  <si>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</si>
  <si>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</si>
  <si>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</si>
  <si>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</si>
  <si>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</si>
  <si>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</si>
  <si>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</si>
  <si>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</si>
  <si>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</si>
  <si>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</si>
  <si>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</si>
  <si>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</si>
  <si>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</si>
  <si>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</si>
  <si>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</si>
  <si>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</si>
  <si>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</si>
  <si>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</si>
  <si>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</si>
  <si>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</si>
  <si>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</si>
  <si>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</si>
  <si>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</si>
  <si>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</si>
  <si>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</si>
  <si>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</si>
  <si>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</si>
  <si>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</si>
  <si>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</si>
  <si>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</si>
  <si>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</si>
  <si>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</si>
  <si>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</si>
  <si>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</si>
  <si>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</si>
  <si>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</si>
  <si>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</si>
  <si>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</si>
  <si>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</si>
  <si>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</si>
  <si>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</si>
  <si>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</si>
  <si>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</si>
  <si>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</si>
  <si>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</si>
  <si>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</si>
  <si>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</si>
  <si>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</si>
  <si>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</si>
  <si>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</si>
  <si>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</si>
  <si>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</si>
  <si>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</si>
  <si>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</si>
  <si>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</si>
  <si>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</si>
  <si>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</si>
  <si>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</si>
  <si>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</si>
  <si>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</si>
  <si>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</si>
  <si>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</si>
  <si>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</si>
  <si>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</si>
  <si>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</si>
  <si>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</si>
  <si>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</si>
  <si>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</si>
  <si>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</si>
  <si>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</si>
  <si>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</si>
  <si>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</si>
  <si>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</si>
  <si>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</si>
  <si>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</si>
  <si>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</si>
  <si>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</si>
  <si>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</si>
  <si>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</si>
  <si>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</si>
  <si>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</si>
  <si>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</si>
  <si>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</si>
  <si>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</si>
  <si>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</si>
  <si>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</si>
  <si>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</si>
  <si>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</si>
  <si>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</si>
  <si>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</si>
  <si>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</si>
  <si>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</si>
  <si>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</si>
  <si>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</si>
  <si>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</si>
  <si>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</si>
  <si>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</si>
  <si>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</si>
  <si>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</si>
  <si>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</si>
  <si>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</si>
  <si>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</si>
  <si>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</si>
  <si>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</si>
  <si>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</si>
  <si>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</si>
  <si>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</si>
  <si>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</si>
  <si>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</si>
  <si>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</si>
  <si>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</si>
  <si>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</si>
  <si>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</si>
  <si>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</si>
  <si>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</si>
  <si>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</si>
  <si>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</si>
  <si>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</si>
  <si>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</si>
  <si>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</si>
  <si>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</si>
  <si>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</si>
  <si>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</si>
  <si>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</si>
  <si>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</si>
  <si>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</si>
  <si>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</si>
  <si>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</si>
  <si>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</si>
  <si>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</si>
  <si>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</si>
  <si>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</si>
  <si>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</si>
  <si>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</si>
  <si>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</si>
  <si>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</si>
  <si>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</si>
  <si>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</si>
  <si>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</si>
  <si>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</si>
  <si>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</si>
  <si>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</si>
  <si>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</si>
  <si>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</si>
  <si>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</si>
  <si>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</si>
  <si>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</si>
  <si>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</si>
  <si>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</si>
  <si>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</si>
  <si>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</si>
  <si>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</si>
  <si>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</si>
  <si>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</si>
  <si>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</si>
  <si>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</si>
  <si>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</si>
  <si>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</si>
  <si>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</si>
  <si>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</si>
  <si>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</si>
  <si>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</si>
  <si>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</si>
  <si>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</si>
  <si>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</si>
  <si>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</si>
  <si>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</si>
  <si>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</si>
  <si>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</si>
  <si>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</si>
  <si>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</si>
  <si>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</si>
  <si>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</si>
  <si>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</si>
  <si>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</si>
  <si>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</si>
  <si>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</si>
  <si>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</si>
  <si>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</si>
  <si>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</si>
  <si>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</si>
  <si>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</si>
  <si>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</si>
  <si>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</si>
  <si>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</si>
  <si>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</si>
  <si>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</si>
  <si>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</si>
  <si>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</si>
  <si>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</si>
  <si>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</si>
  <si>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</si>
  <si>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</si>
  <si>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</si>
  <si>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</si>
  <si>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</si>
  <si>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</si>
  <si>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</si>
  <si>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</si>
  <si>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</si>
  <si>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</si>
  <si>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</si>
  <si>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</si>
  <si>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</si>
  <si>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</si>
  <si>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</si>
  <si>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</si>
  <si>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</si>
  <si>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</si>
  <si>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</si>
  <si>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</si>
  <si>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</si>
  <si>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</si>
  <si>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</si>
  <si>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</si>
  <si>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</si>
  <si>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</si>
  <si>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</si>
  <si>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</si>
  <si>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</si>
  <si>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</si>
  <si>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</si>
  <si>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</si>
  <si>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</si>
  <si>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</si>
  <si>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</si>
  <si>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</si>
  <si>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</si>
  <si>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</si>
  <si>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</si>
  <si>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</si>
  <si>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</si>
  <si>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</si>
  <si>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</si>
  <si>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</si>
  <si>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</si>
  <si>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</si>
  <si>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</si>
  <si>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</si>
  <si>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</si>
  <si>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</si>
  <si>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</si>
  <si>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</si>
  <si>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</si>
  <si>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</si>
  <si>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</si>
  <si>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</si>
  <si>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</si>
  <si>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</si>
  <si>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</si>
  <si>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</si>
  <si>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</si>
  <si>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</si>
  <si>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</si>
  <si>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</si>
  <si>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</si>
  <si>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</si>
  <si>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</si>
  <si>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</si>
  <si>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</si>
  <si>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</si>
  <si>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</si>
  <si>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</si>
  <si>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</si>
  <si>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</si>
  <si>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</si>
  <si>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</si>
  <si>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</si>
  <si>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</si>
  <si>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</si>
  <si>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</si>
  <si>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</si>
  <si>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</si>
  <si>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</si>
  <si>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</si>
  <si>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</si>
  <si>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</si>
  <si>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</si>
  <si>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</si>
  <si>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</si>
  <si>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</si>
  <si>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</si>
  <si>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</si>
  <si>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</si>
  <si>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</si>
  <si>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</si>
  <si>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</si>
  <si>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</si>
  <si>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</si>
  <si>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</si>
  <si>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</si>
  <si>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</si>
  <si>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</si>
  <si>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</si>
  <si>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</si>
  <si>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</si>
  <si>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</si>
  <si>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</si>
  <si>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</si>
  <si>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</si>
  <si>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</si>
  <si>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</si>
  <si>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</si>
  <si>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</si>
  <si>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</si>
  <si>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</si>
  <si>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</si>
  <si>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</si>
  <si>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</si>
  <si>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</si>
  <si>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</si>
  <si>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</si>
  <si>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</si>
  <si>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</si>
  <si>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</si>
  <si>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</si>
  <si>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</si>
  <si>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</si>
  <si>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</si>
  <si>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</si>
  <si>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</si>
  <si>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</si>
  <si>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</si>
  <si>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</si>
  <si>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</si>
  <si>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</si>
  <si>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</si>
  <si>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</si>
  <si>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</si>
  <si>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</si>
  <si>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</si>
  <si>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</si>
  <si>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</si>
  <si>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</si>
  <si>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</si>
  <si>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</si>
  <si>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</si>
  <si>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</si>
  <si>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</si>
  <si>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</si>
  <si>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</si>
  <si>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</si>
  <si>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</si>
  <si>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</si>
  <si>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</si>
  <si>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</si>
  <si>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</si>
  <si>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</si>
  <si>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</si>
  <si>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</si>
  <si>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</si>
  <si>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</si>
  <si>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</si>
  <si>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</si>
  <si>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</si>
  <si>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</si>
  <si>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</si>
  <si>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</si>
  <si>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</si>
  <si>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</si>
  <si>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</si>
  <si>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</si>
  <si>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</si>
  <si>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</si>
  <si>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</si>
  <si>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</si>
  <si>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</si>
  <si>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</si>
  <si>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</si>
  <si>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</si>
  <si>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</si>
  <si>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</si>
  <si>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</si>
  <si>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</si>
  <si>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</si>
  <si>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</si>
  <si>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</si>
  <si>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</si>
  <si>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</si>
  <si>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</si>
  <si>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</si>
  <si>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</si>
  <si>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</si>
  <si>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</si>
  <si>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</si>
  <si>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</si>
  <si>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</si>
  <si>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</si>
  <si>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</si>
  <si>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</si>
  <si>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</si>
  <si>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</si>
  <si>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</si>
  <si>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</si>
  <si>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</si>
  <si>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</si>
  <si>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</si>
  <si>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</si>
  <si>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</si>
  <si>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</si>
  <si>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</si>
  <si>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</si>
  <si>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</si>
  <si>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</si>
  <si>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</si>
  <si>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</si>
  <si>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</si>
  <si>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</si>
  <si>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</si>
  <si>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</si>
  <si>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</si>
  <si>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</si>
  <si>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</si>
  <si>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</si>
  <si>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</si>
  <si>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</si>
  <si>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</si>
  <si>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</si>
  <si>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</si>
  <si>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</si>
  <si>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</si>
  <si>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</si>
  <si>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</si>
  <si>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</si>
  <si>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</si>
  <si>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</si>
  <si>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</si>
  <si>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</si>
  <si>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</si>
  <si>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</si>
  <si>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</si>
  <si>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</si>
  <si>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</si>
  <si>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</si>
  <si>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</si>
  <si>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</si>
  <si>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</si>
  <si>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</si>
  <si>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</si>
  <si>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</si>
  <si>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</si>
  <si>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</si>
  <si>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</si>
  <si>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</si>
  <si>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</si>
  <si>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</si>
  <si>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</si>
  <si>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</si>
  <si>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</si>
  <si>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</si>
  <si>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</si>
  <si>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</si>
  <si>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</si>
  <si>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</si>
  <si>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</si>
  <si>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</si>
  <si>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</si>
  <si>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</si>
  <si>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</si>
  <si>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</si>
  <si>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</si>
  <si>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</si>
  <si>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</si>
  <si>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</si>
  <si>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</si>
  <si>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</si>
  <si>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</si>
  <si>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</si>
  <si>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</si>
  <si>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</si>
  <si>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</si>
  <si>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</si>
  <si>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</si>
  <si>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</si>
  <si>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</si>
  <si>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</si>
  <si>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</si>
  <si>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</si>
  <si>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</si>
  <si>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</si>
  <si>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</si>
  <si>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</si>
  <si>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</si>
  <si>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</si>
  <si>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</si>
  <si>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</si>
  <si>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</si>
  <si>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</si>
  <si>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</si>
  <si>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</si>
  <si>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</si>
  <si>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</si>
  <si>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</si>
  <si>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</si>
  <si>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</si>
  <si>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</si>
  <si>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</si>
  <si>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</si>
  <si>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</si>
  <si>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</si>
  <si>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</si>
  <si>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</si>
  <si>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</si>
  <si>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</si>
  <si>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</si>
  <si>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</si>
  <si>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</si>
  <si>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</si>
  <si>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</si>
  <si>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</si>
  <si>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</si>
  <si>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</si>
  <si>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</si>
  <si>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</si>
  <si>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</si>
  <si>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</si>
  <si>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</si>
  <si>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</si>
  <si>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</si>
  <si>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</si>
  <si>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</si>
  <si>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</si>
  <si>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</si>
  <si>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</si>
  <si>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</si>
  <si>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</si>
  <si>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</si>
  <si>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</si>
  <si>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</si>
  <si>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</si>
  <si>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</si>
  <si>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</si>
  <si>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</si>
  <si>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</si>
  <si>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</si>
  <si>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</si>
  <si>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</si>
  <si>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</si>
  <si>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</si>
  <si>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</si>
  <si>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</si>
  <si>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</si>
  <si>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</si>
  <si>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</si>
  <si>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</si>
  <si>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</si>
  <si>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</si>
  <si>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</si>
  <si>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</si>
  <si>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</si>
  <si>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</si>
  <si>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</si>
  <si>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</si>
  <si>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</si>
  <si>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</si>
  <si>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</si>
  <si>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</si>
  <si>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</si>
  <si>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</si>
  <si>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</si>
  <si>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</si>
  <si>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</si>
  <si>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</si>
  <si>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</si>
  <si>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</si>
  <si>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</si>
  <si>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</si>
  <si>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</si>
  <si>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</si>
  <si>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</si>
  <si>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</si>
  <si>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</si>
  <si>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</si>
  <si>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</si>
  <si>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</si>
  <si>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</si>
  <si>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</si>
  <si>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</si>
  <si>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</si>
  <si>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</si>
  <si>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</si>
  <si>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</si>
  <si>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</si>
  <si>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</si>
  <si>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</si>
  <si>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</si>
  <si>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</si>
  <si>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</si>
  <si>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</si>
  <si>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</si>
  <si>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</si>
  <si>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</si>
  <si>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</si>
  <si>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</si>
  <si>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</si>
  <si>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</si>
  <si>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</si>
  <si>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</si>
  <si>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</si>
  <si>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</si>
  <si>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</si>
  <si>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</si>
  <si>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</si>
  <si>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</si>
  <si>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</si>
  <si>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</si>
  <si>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</si>
  <si>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</si>
  <si>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</si>
  <si>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</si>
  <si>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</si>
  <si>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</si>
  <si>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</si>
  <si>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</si>
  <si>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</si>
  <si>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</si>
  <si>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</si>
  <si>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</si>
  <si>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</si>
  <si>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</si>
  <si>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</si>
  <si>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</si>
  <si>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</si>
  <si>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</si>
  <si>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</si>
  <si>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</si>
  <si>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</si>
  <si>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</si>
  <si>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</si>
  <si>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</si>
  <si>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</si>
  <si>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</si>
  <si>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</si>
  <si>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</si>
  <si>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</si>
  <si>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</si>
  <si>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</si>
  <si>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</si>
  <si>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</si>
  <si>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</si>
  <si>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</si>
  <si>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</si>
  <si>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</si>
  <si>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</si>
  <si>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</si>
  <si>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</si>
  <si>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</si>
  <si>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</si>
  <si>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</si>
  <si>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</si>
  <si>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</si>
  <si>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</si>
  <si>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</si>
  <si>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</si>
  <si>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</si>
  <si>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</si>
  <si>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</si>
  <si>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</si>
  <si>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</si>
  <si>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</si>
  <si>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</si>
  <si>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</si>
  <si>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</si>
  <si>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</si>
  <si>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</si>
  <si>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</si>
  <si>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</si>
  <si>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</si>
  <si>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</si>
  <si>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</si>
  <si>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</si>
  <si>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</si>
  <si>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</si>
  <si>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</si>
  <si>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</si>
  <si>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</si>
  <si>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</si>
  <si>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</si>
  <si>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</si>
  <si>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</si>
  <si>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</si>
  <si>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</si>
  <si>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</si>
  <si>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</si>
  <si>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</si>
  <si>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</si>
  <si>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</si>
  <si>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</si>
  <si>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</si>
  <si>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</si>
  <si>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</si>
  <si>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</si>
  <si>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</si>
  <si>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</si>
  <si>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</si>
  <si>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</si>
  <si>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</si>
  <si>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</si>
  <si>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</si>
  <si>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</si>
  <si>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</si>
  <si>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</si>
  <si>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</si>
  <si>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</si>
  <si>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</si>
  <si>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</si>
  <si>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</si>
  <si>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</si>
  <si>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</si>
  <si>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</si>
  <si>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</si>
  <si>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</si>
  <si>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</si>
  <si>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</si>
  <si>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</si>
  <si>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</si>
  <si>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</si>
  <si>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</si>
  <si>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</si>
  <si>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</si>
  <si>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</si>
  <si>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</si>
  <si>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</si>
  <si>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</si>
  <si>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</si>
  <si>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</si>
  <si>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</si>
  <si>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</si>
  <si>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</si>
  <si>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</si>
  <si>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</si>
  <si>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</si>
  <si>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</si>
  <si>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</si>
  <si>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</si>
  <si>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</si>
  <si>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</si>
  <si>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</si>
  <si>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</si>
  <si>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</si>
  <si>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</si>
  <si>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</si>
  <si>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</si>
  <si>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</si>
  <si>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</si>
  <si>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</si>
  <si>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</si>
  <si>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</si>
  <si>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</si>
  <si>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</si>
  <si>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</si>
  <si>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</si>
  <si>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</si>
  <si>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</si>
  <si>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</si>
  <si>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</si>
  <si>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</si>
  <si>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</si>
  <si>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</si>
  <si>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</si>
  <si>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</si>
  <si>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</si>
  <si>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</si>
  <si>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</si>
  <si>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</si>
  <si>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</si>
  <si>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</si>
  <si>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</si>
  <si>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</si>
  <si>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</si>
  <si>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</si>
  <si>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</si>
  <si>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</si>
  <si>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</si>
  <si>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</si>
  <si>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</si>
  <si>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</si>
  <si>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</si>
  <si>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</si>
  <si>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</si>
  <si>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</si>
  <si>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</si>
  <si>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</si>
  <si>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</si>
  <si>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</si>
  <si>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</si>
  <si>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</si>
  <si>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</si>
  <si>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</si>
  <si>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</si>
  <si>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</si>
  <si>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</si>
  <si>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</si>
  <si>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</si>
  <si>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</si>
  <si>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</si>
  <si>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</si>
  <si>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</si>
  <si>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</si>
  <si>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</si>
  <si>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</si>
  <si>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</si>
  <si>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</si>
  <si>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</si>
  <si>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</si>
  <si>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</si>
  <si>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</si>
  <si>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</si>
  <si>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</si>
  <si>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</si>
  <si>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</si>
  <si>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</si>
  <si>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</si>
  <si>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</si>
  <si>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</si>
  <si>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</si>
  <si>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</si>
  <si>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</si>
  <si>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</si>
  <si>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</si>
  <si>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</si>
  <si>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</si>
  <si>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</si>
  <si>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</si>
  <si>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</si>
  <si>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</si>
  <si>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</si>
  <si>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</si>
  <si>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</si>
  <si>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</si>
  <si>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</si>
  <si>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</si>
  <si>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</si>
  <si>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</si>
  <si>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</si>
  <si>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</si>
  <si>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</si>
  <si>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</si>
  <si>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</si>
  <si>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</si>
  <si>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</si>
  <si>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</si>
  <si>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</si>
  <si>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</si>
  <si>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</si>
  <si>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</si>
  <si>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</si>
  <si>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</si>
  <si>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</si>
  <si>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</si>
  <si>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</si>
  <si>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</si>
  <si>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</si>
  <si>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</si>
  <si>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</si>
  <si>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</si>
  <si>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</si>
  <si>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</si>
  <si>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</si>
  <si>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</si>
  <si>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</si>
  <si>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</si>
  <si>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</si>
  <si>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</si>
  <si>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</si>
  <si>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</si>
  <si>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</si>
  <si>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</si>
  <si>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</si>
  <si>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</si>
  <si>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</si>
  <si>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</si>
  <si>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</si>
  <si>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</si>
  <si>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</si>
  <si>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</si>
  <si>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</si>
  <si>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</si>
  <si>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</si>
  <si>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</si>
  <si>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</si>
  <si>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</si>
  <si>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</si>
  <si>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</si>
  <si>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</si>
  <si>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</si>
  <si>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</si>
  <si>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</si>
  <si>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</si>
  <si>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</si>
  <si>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</si>
  <si>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</si>
  <si>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</si>
  <si>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</si>
  <si>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</si>
  <si>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</si>
  <si>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</si>
  <si>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</si>
  <si>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</si>
  <si>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</si>
  <si>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</si>
  <si>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</si>
  <si>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</si>
  <si>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</si>
  <si>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</si>
  <si>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</si>
  <si>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</si>
  <si>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</si>
  <si>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</si>
  <si>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</si>
  <si>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</si>
  <si>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</si>
  <si>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</si>
  <si>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</si>
  <si>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</si>
  <si>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</si>
  <si>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</si>
  <si>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</si>
  <si>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</si>
  <si>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</si>
  <si>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</si>
  <si>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</si>
  <si>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</si>
  <si>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</si>
  <si>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</si>
  <si>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</si>
  <si>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</si>
  <si>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</si>
  <si>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</si>
  <si>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</si>
  <si>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</si>
  <si>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</si>
  <si>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</si>
  <si>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</si>
  <si>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</si>
  <si>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</si>
  <si>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</si>
  <si>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</si>
  <si>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</si>
  <si>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</si>
  <si>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</si>
  <si>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</si>
  <si>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</si>
  <si>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</si>
  <si>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</si>
  <si>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</si>
  <si>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</si>
  <si>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</si>
  <si>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</si>
  <si>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</si>
  <si>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</si>
  <si>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</si>
  <si>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</si>
  <si>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</si>
  <si>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</si>
  <si>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</si>
  <si>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</si>
  <si>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</si>
  <si>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</si>
  <si>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</si>
  <si>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</si>
  <si>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</si>
  <si>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</si>
  <si>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</si>
  <si>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</si>
  <si>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</si>
  <si>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</si>
  <si>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</si>
  <si>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</si>
  <si>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</si>
  <si>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</si>
  <si>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</si>
  <si>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</si>
  <si>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</si>
  <si>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</si>
  <si>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</si>
  <si>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</si>
  <si>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</si>
  <si>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</si>
  <si>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</si>
  <si>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</si>
  <si>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</si>
  <si>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</si>
  <si>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</si>
  <si>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</si>
  <si>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</si>
  <si>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</si>
  <si>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</si>
  <si>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</si>
  <si>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</si>
  <si>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</si>
  <si>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</si>
  <si>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</si>
  <si>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</si>
  <si>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</si>
  <si>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</si>
  <si>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</si>
  <si>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</si>
  <si>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</si>
  <si>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</si>
  <si>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</si>
  <si>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</si>
  <si>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</si>
  <si>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</si>
  <si>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</si>
  <si>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</si>
  <si>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</si>
  <si>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</si>
  <si>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</si>
  <si>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</si>
  <si>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</si>
  <si>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</si>
  <si>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</si>
  <si>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</si>
  <si>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</si>
  <si>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</si>
  <si>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</si>
  <si>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</si>
  <si>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</si>
  <si>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</si>
  <si>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</si>
  <si>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</si>
  <si>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</si>
  <si>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</si>
  <si>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</si>
  <si>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</si>
  <si>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</si>
  <si>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</si>
  <si>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</si>
  <si>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</si>
  <si>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</si>
  <si>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</si>
  <si>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</si>
  <si>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</si>
  <si>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</si>
  <si>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</si>
  <si>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</si>
  <si>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</si>
  <si>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</si>
  <si>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</si>
  <si>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</si>
  <si>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</si>
  <si>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</si>
  <si>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</si>
  <si>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</si>
  <si>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</si>
  <si>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</si>
  <si>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</si>
  <si>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</si>
  <si>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</si>
  <si>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</si>
  <si>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</si>
  <si>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</si>
  <si>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</si>
  <si>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</si>
  <si>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</si>
  <si>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</si>
  <si>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</si>
  <si>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</si>
  <si>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</si>
  <si>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</si>
  <si>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</si>
  <si>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</si>
  <si>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</si>
  <si>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</si>
  <si>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</si>
  <si>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</si>
  <si>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</si>
  <si>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</si>
  <si>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</si>
  <si>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</si>
  <si>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</si>
  <si>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</si>
  <si>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</si>
  <si>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</si>
  <si>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</si>
  <si>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</si>
  <si>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</si>
  <si>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</si>
  <si>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</si>
  <si>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</si>
  <si>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</si>
  <si>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</si>
  <si>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</si>
  <si>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</si>
  <si>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</si>
  <si>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</si>
  <si>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</si>
  <si>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</si>
  <si>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</si>
  <si>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</si>
  <si>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</si>
  <si>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</si>
  <si>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</si>
  <si>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</si>
  <si>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</si>
  <si>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</si>
  <si>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</si>
  <si>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</si>
  <si>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</si>
  <si>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</si>
  <si>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</si>
  <si>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</si>
  <si>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</si>
  <si>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</si>
  <si>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</si>
  <si>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</si>
  <si>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</si>
  <si>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</si>
  <si>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</si>
  <si>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</si>
  <si>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</si>
  <si>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</si>
  <si>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</si>
  <si>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</si>
  <si>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</si>
  <si>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</si>
  <si>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</si>
  <si>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</si>
  <si>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</si>
  <si>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</si>
  <si>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</si>
  <si>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</si>
  <si>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</si>
  <si>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</si>
  <si>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</si>
  <si>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</si>
  <si>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</si>
  <si>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</si>
  <si>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</si>
  <si>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</si>
  <si>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</si>
  <si>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</si>
  <si>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</si>
  <si>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</si>
  <si>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</si>
  <si>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</si>
  <si>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</si>
  <si>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</si>
  <si>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</si>
  <si>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</si>
  <si>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</si>
  <si>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</si>
  <si>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</si>
  <si>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</si>
  <si>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</si>
  <si>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</si>
  <si>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</si>
  <si>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</si>
  <si>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</si>
  <si>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</si>
  <si>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</si>
  <si>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</si>
  <si>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</si>
  <si>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</si>
  <si>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</si>
  <si>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</si>
  <si>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</si>
  <si>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</si>
  <si>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</si>
  <si>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</si>
  <si>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</si>
  <si>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</si>
  <si>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</si>
  <si>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</si>
  <si>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</si>
  <si>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</si>
  <si>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</si>
  <si>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</si>
  <si>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</si>
  <si>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</si>
  <si>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</si>
  <si>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</si>
  <si>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</si>
  <si>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</si>
  <si>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</si>
  <si>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</si>
  <si>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</si>
  <si>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</si>
  <si>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</si>
  <si>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</si>
  <si>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</si>
  <si>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</si>
  <si>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</si>
  <si>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</si>
  <si>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</si>
  <si>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</si>
  <si>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</si>
  <si>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</si>
  <si>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</si>
  <si>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</si>
  <si>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</si>
  <si>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</si>
  <si>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</si>
  <si>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</si>
  <si>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</si>
  <si>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</si>
  <si>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</si>
  <si>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</si>
  <si>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</si>
  <si>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</si>
  <si>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</si>
  <si>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</si>
  <si>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</si>
  <si>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</si>
  <si>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</si>
  <si>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</si>
  <si>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</si>
  <si>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</si>
  <si>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</si>
  <si>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</si>
  <si>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</si>
  <si>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</si>
  <si>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</si>
  <si>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</si>
  <si>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</si>
  <si>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</si>
  <si>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</si>
  <si>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</si>
  <si>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</si>
  <si>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</si>
  <si>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</si>
  <si>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</si>
  <si>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</si>
  <si>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</si>
  <si>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</si>
  <si>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</si>
  <si>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</si>
  <si>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</si>
  <si>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</si>
  <si>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</si>
  <si>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</si>
  <si>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</si>
  <si>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</si>
  <si>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</si>
  <si>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</si>
  <si>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</si>
  <si>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</si>
  <si>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</si>
  <si>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</si>
  <si>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</si>
  <si>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</si>
  <si>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</si>
  <si>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</si>
  <si>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</si>
  <si>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</si>
  <si>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</si>
  <si>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</si>
  <si>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</si>
  <si>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</si>
  <si>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</si>
  <si>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</si>
  <si>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</si>
  <si>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</si>
  <si>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</si>
  <si>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</si>
  <si>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</si>
  <si>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</si>
  <si>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</si>
  <si>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</si>
  <si>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</si>
  <si>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</si>
  <si>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</si>
  <si>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</si>
  <si>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</si>
  <si>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</si>
  <si>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</si>
  <si>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</si>
  <si>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</si>
  <si>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</si>
  <si>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</si>
  <si>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</si>
  <si>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</si>
  <si>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</si>
  <si>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</si>
  <si>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</si>
  <si>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</si>
  <si>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</si>
  <si>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</si>
  <si>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</si>
  <si>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</si>
  <si>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</si>
  <si>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</si>
  <si>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</si>
  <si>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</si>
  <si>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</si>
  <si>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</si>
  <si>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</si>
  <si>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</si>
  <si>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</si>
  <si>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</si>
  <si>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</si>
  <si>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</si>
  <si>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</si>
  <si>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</si>
  <si>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</si>
  <si>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</si>
  <si>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</si>
  <si>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</si>
  <si>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</si>
  <si>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</si>
  <si>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</si>
  <si>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</si>
  <si>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</si>
  <si>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</si>
  <si>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</si>
  <si>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</si>
  <si>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</si>
  <si>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</si>
  <si>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</si>
  <si>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</si>
  <si>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</si>
  <si>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</si>
  <si>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</si>
  <si>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</si>
  <si>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</si>
  <si>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</si>
  <si>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</si>
  <si>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</si>
  <si>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</si>
  <si>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</si>
  <si>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</si>
  <si>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</si>
  <si>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</si>
  <si>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</si>
  <si>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</si>
  <si>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</si>
  <si>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</si>
  <si>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</si>
  <si>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</si>
  <si>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</si>
  <si>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</si>
  <si>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</si>
  <si>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</si>
  <si>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</si>
  <si>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</si>
  <si>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</si>
  <si>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</si>
  <si>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</si>
  <si>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</si>
  <si>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</si>
  <si>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</si>
  <si>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</si>
  <si>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</si>
  <si>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</si>
  <si>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</si>
  <si>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</si>
  <si>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</si>
  <si>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</si>
  <si>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</si>
  <si>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</si>
  <si>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</si>
  <si>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</si>
  <si>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</si>
  <si>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</si>
  <si>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</si>
  <si>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</si>
  <si>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</si>
  <si>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</si>
  <si>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</si>
  <si>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</si>
  <si>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</si>
  <si>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</si>
  <si>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</si>
  <si>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</si>
  <si>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</si>
  <si>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</si>
  <si>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</si>
  <si>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</si>
  <si>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</si>
  <si>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</si>
  <si>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</si>
  <si>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</si>
  <si>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</si>
  <si>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</si>
  <si>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</si>
  <si>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</si>
  <si>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</si>
  <si>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</si>
  <si>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</si>
  <si>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</si>
  <si>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</si>
  <si>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</si>
  <si>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</si>
  <si>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</si>
  <si>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</si>
  <si>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</si>
  <si>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</si>
  <si>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</si>
  <si>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</si>
  <si>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</si>
  <si>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</si>
  <si>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</si>
  <si>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</si>
  <si>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</si>
  <si>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</si>
  <si>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</si>
  <si>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</si>
  <si>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</si>
  <si>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</si>
  <si>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</si>
  <si>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</si>
  <si>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</si>
  <si>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</si>
  <si>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</si>
  <si>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</si>
  <si>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</si>
  <si>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</si>
  <si>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</si>
  <si>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</si>
  <si>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</si>
  <si>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</si>
  <si>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</si>
  <si>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</si>
  <si>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</si>
  <si>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</si>
  <si>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</si>
  <si>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</si>
  <si>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</si>
  <si>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</si>
  <si>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</si>
  <si>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</si>
  <si>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</si>
  <si>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</si>
  <si>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</si>
  <si>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</si>
  <si>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</si>
  <si>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</si>
  <si>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</si>
  <si>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</si>
  <si>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</si>
  <si>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</si>
  <si>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</si>
  <si>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</si>
  <si>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</si>
  <si>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</si>
  <si>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</si>
  <si>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</si>
  <si>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</si>
  <si>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</si>
  <si>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</si>
  <si>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</si>
  <si>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</si>
  <si>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</si>
  <si>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</si>
  <si>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</si>
  <si>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</si>
  <si>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</si>
  <si>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</si>
  <si>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</si>
  <si>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</si>
  <si>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</si>
  <si>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</si>
  <si>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</si>
  <si>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</si>
  <si>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</si>
  <si>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</si>
  <si>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</si>
  <si>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</si>
  <si>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</si>
  <si>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</si>
  <si>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</si>
  <si>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</si>
  <si>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</si>
  <si>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</si>
  <si>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</si>
  <si>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</si>
  <si>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</si>
  <si>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</si>
  <si>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</si>
  <si>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</si>
  <si>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</si>
  <si>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</si>
  <si>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</si>
  <si>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</si>
  <si>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</si>
  <si>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</si>
  <si>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</si>
  <si>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</si>
  <si>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</si>
  <si>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</si>
  <si>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</si>
  <si>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</si>
  <si>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</si>
  <si>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</si>
  <si>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</si>
  <si>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</si>
  <si>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</si>
  <si>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</si>
  <si>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</si>
  <si>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</si>
  <si>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</si>
  <si>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</si>
  <si>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</si>
  <si>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</si>
  <si>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</si>
  <si>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</si>
  <si>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</si>
  <si>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</si>
  <si>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</si>
  <si>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</si>
  <si>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</si>
  <si>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</si>
  <si>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</si>
  <si>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</si>
  <si>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</si>
  <si>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</si>
  <si>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</si>
  <si>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</si>
  <si>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</si>
  <si>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</si>
  <si>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</si>
  <si>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</si>
  <si>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</si>
  <si>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</si>
  <si>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</si>
  <si>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</si>
  <si>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</si>
  <si>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</si>
  <si>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</si>
  <si>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</si>
  <si>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</si>
  <si>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</si>
  <si>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</si>
  <si>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</si>
  <si>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</si>
  <si>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</si>
  <si>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</si>
  <si>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</si>
  <si>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</si>
  <si>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</si>
  <si>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</si>
  <si>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</si>
  <si>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</si>
  <si>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</si>
  <si>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</si>
  <si>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</si>
  <si>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</si>
  <si>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</si>
  <si>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</si>
  <si>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</si>
  <si>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</si>
  <si>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</si>
  <si>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</si>
  <si>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</si>
  <si>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</si>
  <si>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</si>
  <si>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</si>
  <si>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</si>
  <si>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</si>
  <si>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</si>
  <si>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</si>
  <si>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</si>
  <si>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</si>
  <si>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</si>
  <si>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</si>
  <si>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</si>
  <si>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</si>
  <si>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</si>
  <si>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</si>
  <si>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</si>
  <si>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</si>
  <si>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</si>
  <si>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</si>
  <si>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</si>
  <si>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</si>
  <si>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</si>
  <si>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</si>
  <si>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</si>
  <si>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</si>
  <si>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</si>
  <si>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</si>
  <si>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</si>
  <si>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</si>
  <si>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</si>
  <si>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</si>
  <si>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</si>
  <si>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</si>
  <si>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</si>
  <si>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</si>
  <si>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</si>
  <si>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</si>
  <si>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</si>
  <si>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</si>
  <si>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</si>
  <si>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</si>
  <si>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</si>
  <si>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</si>
  <si>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</si>
  <si>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</si>
  <si>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</si>
  <si>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</si>
  <si>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</si>
  <si>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</si>
  <si>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</si>
  <si>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</si>
  <si>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</si>
  <si>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</si>
  <si>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</si>
  <si>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</si>
  <si>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</si>
  <si>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</si>
  <si>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</si>
  <si>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</si>
  <si>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</si>
  <si>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</si>
  <si>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</si>
  <si>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</si>
  <si>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</si>
  <si>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</si>
  <si>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</si>
  <si>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</si>
  <si>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</si>
  <si>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</si>
  <si>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</si>
  <si>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</si>
  <si>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</si>
  <si>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</si>
  <si>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</si>
  <si>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</si>
  <si>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</si>
  <si>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</si>
  <si>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</si>
  <si>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</si>
  <si>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</si>
  <si>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</si>
  <si>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</si>
  <si>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</si>
  <si>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</si>
  <si>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</si>
  <si>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</si>
  <si>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</si>
  <si>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</si>
  <si>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</si>
  <si>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</si>
  <si>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</si>
  <si>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</si>
  <si>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</si>
  <si>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</si>
  <si>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</si>
  <si>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</si>
  <si>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</si>
  <si>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</si>
  <si>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</si>
  <si>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</si>
  <si>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</si>
  <si>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</si>
  <si>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</si>
  <si>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</si>
  <si>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</si>
  <si>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</si>
  <si>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</si>
  <si>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</si>
  <si>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</si>
  <si>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</si>
  <si>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</si>
  <si>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</si>
  <si>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</si>
  <si>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</si>
  <si>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</si>
  <si>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</si>
  <si>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</si>
  <si>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</si>
  <si>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</si>
  <si>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</si>
  <si>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</si>
  <si>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</si>
  <si>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</si>
  <si>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</si>
  <si>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</si>
  <si>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</si>
  <si>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</si>
  <si>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</si>
  <si>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</si>
  <si>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</si>
  <si>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</si>
  <si>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</si>
  <si>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</si>
  <si>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</si>
  <si>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</si>
  <si>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</si>
  <si>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</si>
  <si>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</si>
  <si>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</si>
  <si>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</si>
  <si>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</si>
  <si>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</si>
  <si>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</si>
  <si>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</si>
  <si>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</si>
  <si>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</si>
  <si>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</si>
  <si>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</si>
  <si>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</si>
  <si>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</si>
  <si>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</si>
  <si>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</si>
  <si>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</si>
  <si>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</si>
  <si>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</si>
  <si>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</si>
  <si>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</si>
  <si>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</si>
  <si>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</si>
  <si>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</si>
  <si>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</si>
  <si>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</si>
  <si>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</si>
  <si>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</si>
  <si>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</si>
  <si>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</si>
  <si>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</si>
  <si>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</si>
  <si>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</si>
  <si>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</si>
  <si>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</si>
  <si>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</si>
  <si>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</si>
  <si>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</si>
  <si>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</si>
  <si>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</si>
  <si>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</si>
  <si>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</si>
  <si>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</si>
  <si>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</si>
  <si>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</si>
  <si>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</si>
  <si>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</si>
  <si>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</si>
  <si>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</si>
  <si>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</si>
  <si>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</si>
  <si>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</si>
  <si>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</si>
  <si>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</si>
  <si>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</si>
  <si>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</si>
  <si>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</si>
  <si>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</si>
  <si>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</si>
  <si>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</si>
  <si>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</si>
  <si>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</si>
  <si>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</si>
  <si>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</si>
  <si>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</si>
  <si>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</si>
  <si>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</si>
  <si>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</si>
  <si>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</si>
  <si>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</si>
  <si>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</si>
  <si>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</si>
  <si>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</si>
  <si>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</si>
  <si>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</si>
  <si>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</si>
  <si>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</si>
  <si>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</si>
  <si>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</si>
  <si>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</si>
  <si>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</si>
  <si>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</si>
  <si>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</si>
  <si>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</si>
  <si>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</si>
  <si>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</si>
  <si>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</si>
  <si>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</si>
  <si>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</si>
  <si>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</si>
  <si>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</si>
  <si>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</si>
  <si>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</si>
  <si>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</si>
  <si>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</si>
  <si>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</si>
  <si>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</si>
  <si>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</si>
  <si>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</si>
  <si>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</si>
  <si>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</si>
  <si>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</si>
  <si>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</si>
  <si>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</si>
  <si>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</si>
  <si>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</si>
  <si>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</si>
  <si>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</si>
  <si>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</si>
  <si>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</si>
  <si>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</si>
  <si>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</si>
  <si>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</si>
  <si>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</si>
  <si>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</si>
  <si>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</si>
  <si>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</si>
  <si>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</si>
  <si>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</si>
  <si>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</si>
  <si>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</si>
  <si>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</si>
  <si>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</si>
  <si>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</si>
  <si>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</si>
  <si>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</si>
  <si>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</si>
  <si>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</si>
  <si>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</si>
  <si>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</si>
  <si>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</si>
  <si>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</si>
  <si>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</si>
  <si>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</si>
  <si>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</si>
  <si>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</si>
  <si>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</si>
  <si>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</si>
  <si>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</si>
  <si>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</si>
  <si>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</si>
  <si>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</si>
  <si>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</si>
  <si>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</si>
  <si>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</si>
  <si>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</si>
  <si>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</si>
  <si>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</si>
  <si>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</si>
  <si>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</si>
  <si>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</si>
  <si>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</si>
  <si>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</si>
  <si>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</si>
  <si>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</si>
  <si>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</si>
  <si>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</si>
  <si>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</si>
  <si>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</si>
  <si>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</si>
  <si>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</si>
  <si>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</si>
  <si>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</si>
  <si>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</si>
  <si>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</si>
  <si>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</si>
  <si>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</si>
  <si>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</si>
  <si>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</si>
  <si>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</si>
  <si>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</si>
  <si>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</si>
  <si>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</si>
  <si>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</si>
  <si>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</si>
  <si>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</si>
  <si>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</si>
  <si>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</si>
  <si>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</si>
  <si>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</si>
  <si>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</si>
  <si>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</si>
  <si>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</si>
  <si>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</si>
  <si>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</si>
  <si>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</si>
  <si>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</si>
  <si>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</si>
  <si>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</si>
  <si>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</si>
  <si>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</si>
  <si>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</si>
  <si>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</si>
  <si>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</si>
  <si>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</si>
  <si>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</si>
  <si>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</si>
  <si>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</si>
  <si>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</si>
  <si>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</si>
  <si>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</si>
  <si>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</si>
  <si>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</si>
  <si>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</si>
  <si>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</si>
  <si>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</si>
  <si>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</si>
  <si>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</si>
  <si>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</si>
  <si>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</si>
  <si>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</si>
  <si>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</si>
  <si>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</si>
  <si>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</si>
  <si>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</si>
  <si>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</si>
  <si>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</si>
  <si>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</si>
  <si>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</si>
  <si>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</si>
  <si>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</si>
  <si>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</si>
  <si>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</si>
  <si>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</si>
  <si>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</si>
  <si>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</si>
  <si>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</si>
  <si>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</si>
  <si>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</si>
  <si>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</si>
  <si>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</si>
  <si>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</si>
  <si>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</si>
  <si>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</si>
  <si>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</si>
  <si>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</si>
  <si>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</si>
  <si>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</si>
  <si>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</si>
  <si>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</si>
  <si>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</si>
  <si>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</si>
  <si>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</si>
  <si>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</si>
  <si>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</si>
  <si>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</si>
  <si>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</si>
  <si>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</si>
  <si>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</si>
  <si>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</si>
  <si>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</si>
  <si>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</si>
  <si>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</si>
  <si>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</si>
  <si>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</si>
  <si>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</si>
  <si>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</si>
  <si>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</si>
  <si>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</si>
  <si>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</si>
  <si>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</si>
  <si>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</si>
  <si>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</si>
  <si>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</si>
  <si>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</si>
  <si>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</si>
  <si>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</si>
  <si>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</si>
  <si>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</si>
  <si>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</si>
  <si>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</si>
  <si>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</si>
  <si>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</si>
  <si>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</si>
  <si>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</si>
  <si>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</si>
  <si>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</si>
  <si>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</si>
  <si>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</si>
  <si>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</si>
  <si>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</si>
  <si>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</si>
  <si>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</si>
  <si>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</si>
  <si>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</si>
  <si>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</si>
  <si>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</si>
  <si>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</si>
  <si>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</si>
  <si>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</si>
  <si>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</si>
  <si>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</si>
  <si>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</si>
  <si>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</si>
  <si>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</si>
  <si>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</si>
  <si>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</si>
  <si>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</si>
  <si>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</si>
  <si>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</si>
  <si>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</si>
  <si>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</si>
  <si>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</si>
  <si>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</si>
  <si>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</si>
  <si>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</si>
  <si>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</si>
  <si>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</si>
  <si>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</si>
  <si>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</si>
  <si>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</si>
  <si>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</si>
  <si>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</si>
  <si>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</si>
  <si>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</si>
  <si>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</si>
  <si>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</si>
  <si>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</si>
  <si>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</si>
  <si>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</si>
  <si>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</si>
  <si>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</si>
  <si>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</si>
  <si>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</si>
  <si>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</si>
  <si>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</si>
  <si>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</si>
  <si>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</si>
  <si>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</si>
  <si>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</si>
  <si>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</si>
  <si>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</si>
  <si>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</si>
  <si>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</si>
  <si>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</si>
  <si>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</si>
  <si>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</si>
  <si>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</si>
  <si>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</si>
  <si>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</si>
  <si>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</si>
  <si>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</si>
  <si>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</si>
  <si>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</si>
  <si>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</si>
  <si>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</si>
  <si>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</si>
  <si>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</si>
  <si>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</si>
  <si>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</si>
  <si>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</si>
  <si>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</si>
  <si>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</si>
  <si>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</si>
  <si>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</si>
  <si>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</si>
  <si>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</si>
  <si>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</si>
  <si>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</si>
  <si>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</si>
  <si>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</si>
  <si>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</si>
  <si>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</si>
  <si>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</si>
  <si>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</si>
  <si>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</si>
  <si>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</si>
  <si>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</si>
  <si>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</si>
  <si>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</si>
  <si>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</si>
  <si>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</si>
  <si>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</si>
  <si>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</si>
  <si>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</si>
  <si>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</si>
  <si>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</si>
  <si>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</si>
  <si>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</si>
  <si>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</si>
  <si>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</si>
  <si>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</si>
  <si>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</si>
  <si>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</si>
  <si>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</si>
  <si>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</si>
  <si>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</si>
  <si>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</si>
  <si>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</si>
  <si>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</si>
  <si>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</si>
  <si>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</si>
  <si>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</si>
  <si>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</si>
  <si>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</si>
  <si>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</si>
  <si>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</si>
  <si>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</si>
  <si>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</si>
  <si>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</si>
  <si>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</si>
  <si>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</si>
  <si>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</si>
  <si>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</si>
  <si>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</si>
  <si>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</si>
  <si>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</si>
  <si>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</si>
  <si>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</si>
  <si>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</si>
  <si>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</si>
  <si>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</si>
  <si>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</si>
  <si>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</si>
  <si>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</si>
  <si>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</si>
  <si>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</si>
  <si>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</si>
  <si>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</si>
  <si>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</si>
  <si>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</si>
  <si>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</si>
  <si>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</si>
  <si>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</si>
  <si>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</si>
  <si>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</si>
  <si>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</si>
  <si>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</si>
  <si>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</si>
  <si>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</si>
  <si>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</si>
  <si>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</si>
  <si>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</si>
  <si>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</si>
  <si>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</si>
  <si>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</si>
  <si>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</si>
  <si>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</si>
  <si>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</si>
  <si>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</si>
  <si>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</si>
  <si>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</si>
  <si>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</si>
  <si>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</si>
  <si>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</si>
  <si>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</si>
  <si>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</si>
  <si>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</si>
  <si>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</si>
  <si>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</si>
  <si>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</si>
  <si>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</si>
  <si>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</si>
  <si>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</si>
  <si>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</si>
  <si>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</si>
  <si>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</si>
  <si>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</si>
  <si>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</si>
  <si>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</si>
  <si>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</si>
  <si>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</si>
  <si>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</si>
  <si>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</si>
  <si>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</si>
  <si>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</si>
  <si>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</si>
  <si>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</si>
  <si>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</si>
  <si>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</si>
  <si>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</si>
  <si>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</si>
  <si>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</si>
  <si>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</si>
  <si>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</si>
  <si>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</si>
  <si>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</si>
  <si>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</si>
  <si>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</si>
  <si>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</si>
  <si>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</si>
  <si>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</si>
  <si>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</si>
  <si>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</si>
  <si>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</si>
  <si>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</si>
  <si>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</si>
  <si>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</si>
  <si>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</si>
  <si>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</si>
  <si>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</si>
  <si>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</si>
  <si>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</si>
  <si>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</si>
  <si>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</si>
  <si>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</si>
  <si>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</si>
  <si>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</si>
  <si>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</si>
  <si>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</si>
  <si>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</si>
  <si>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</si>
  <si>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</si>
  <si>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</si>
  <si>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</si>
  <si>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</si>
  <si>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</si>
  <si>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</si>
  <si>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</si>
  <si>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</si>
  <si>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</si>
  <si>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</si>
  <si>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</si>
  <si>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</si>
  <si>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</si>
  <si>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</si>
  <si>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</si>
  <si>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</si>
  <si>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</si>
  <si>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</si>
  <si>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</si>
  <si>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</si>
  <si>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</si>
  <si>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</si>
  <si>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</si>
  <si>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</si>
  <si>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</si>
  <si>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</si>
  <si>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</si>
  <si>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</si>
  <si>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</si>
  <si>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</si>
  <si>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</si>
  <si>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</si>
  <si>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</si>
  <si>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</si>
  <si>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</si>
  <si>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</si>
  <si>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</si>
  <si>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</si>
  <si>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</si>
  <si>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</si>
  <si>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</si>
  <si>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</si>
  <si>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</si>
  <si>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</si>
  <si>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</si>
  <si>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</si>
  <si>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</si>
  <si>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</si>
  <si>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</si>
  <si>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</si>
  <si>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</si>
  <si>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</si>
  <si>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</si>
  <si>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</si>
  <si>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</si>
  <si>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</si>
  <si>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</si>
  <si>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</si>
  <si>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</si>
  <si>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</si>
  <si>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</si>
  <si>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</si>
  <si>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</si>
  <si>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</si>
  <si>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</si>
  <si>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</si>
  <si>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</si>
  <si>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</si>
  <si>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</si>
  <si>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</si>
  <si>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</si>
  <si>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</si>
  <si>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</si>
  <si>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</si>
  <si>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</si>
  <si>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</si>
  <si>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</si>
  <si>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</si>
  <si>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</si>
  <si>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</si>
  <si>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</si>
  <si>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</si>
  <si>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</si>
  <si>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</si>
  <si>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</si>
  <si>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</si>
  <si>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</si>
  <si>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</si>
  <si>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</si>
  <si>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</si>
  <si>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</si>
  <si>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</si>
  <si>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</si>
  <si>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</si>
  <si>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</si>
  <si>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</si>
  <si>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</si>
  <si>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</si>
  <si>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</si>
  <si>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</si>
  <si>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</si>
  <si>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</si>
  <si>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</si>
  <si>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</si>
  <si>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</si>
  <si>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</si>
  <si>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</si>
  <si>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</si>
  <si>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</si>
  <si>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</si>
  <si>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</si>
  <si>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</si>
  <si>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</si>
  <si>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</si>
  <si>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</si>
  <si>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</si>
  <si>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</si>
  <si>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</si>
  <si>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</si>
  <si>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</si>
  <si>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</si>
  <si>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</si>
  <si>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</si>
  <si>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</si>
  <si>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</si>
  <si>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</si>
  <si>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</si>
  <si>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</si>
  <si>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</si>
  <si>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</si>
  <si>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</si>
  <si>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</si>
  <si>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</si>
  <si>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</si>
  <si>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</si>
  <si>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</si>
  <si>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</si>
  <si>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</si>
  <si>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</si>
  <si>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</si>
  <si>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</si>
  <si>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</si>
  <si>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</si>
  <si>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</si>
  <si>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</si>
  <si>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</si>
  <si>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</si>
  <si>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</si>
  <si>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</si>
  <si>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</si>
  <si>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</si>
  <si>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</si>
  <si>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</si>
  <si>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</si>
  <si>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</si>
  <si>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</si>
  <si>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</si>
  <si>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</si>
  <si>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</si>
  <si>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</si>
  <si>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</si>
  <si>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</si>
  <si>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</si>
  <si>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</si>
  <si>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</si>
  <si>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</si>
  <si>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</si>
  <si>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</si>
  <si>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</si>
  <si>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</si>
  <si>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</si>
  <si>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</si>
  <si>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</si>
  <si>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</si>
  <si>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</si>
  <si>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</si>
  <si>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</si>
  <si>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</si>
  <si>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</si>
  <si>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</si>
  <si>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</si>
  <si>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</si>
  <si>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</si>
  <si>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</si>
  <si>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</si>
  <si>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</si>
  <si>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</si>
  <si>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</si>
  <si>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</si>
  <si>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</si>
  <si>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</si>
  <si>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</si>
  <si>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</si>
  <si>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</si>
  <si>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</si>
  <si>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</si>
  <si>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</si>
  <si>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</si>
  <si>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</si>
  <si>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</si>
  <si>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</si>
  <si>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</si>
  <si>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</si>
  <si>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</si>
  <si>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</si>
  <si>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</si>
  <si>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</si>
  <si>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</si>
  <si>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</si>
  <si>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</si>
  <si>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</si>
  <si>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</si>
  <si>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</si>
  <si>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</si>
  <si>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</si>
  <si>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</si>
  <si>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</si>
  <si>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</si>
  <si>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</si>
  <si>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</si>
  <si>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</si>
  <si>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</si>
  <si>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</si>
  <si>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</si>
  <si>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</si>
  <si>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</si>
  <si>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</si>
  <si>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</si>
  <si>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</si>
  <si>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</si>
  <si>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</si>
  <si>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</si>
  <si>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</si>
  <si>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</si>
  <si>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</si>
  <si>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</si>
  <si>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</si>
  <si>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</si>
  <si>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</si>
  <si>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</si>
  <si>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</si>
  <si>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</si>
  <si>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</si>
  <si>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</si>
  <si>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</si>
  <si>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</si>
  <si>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</si>
  <si>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</si>
  <si>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</si>
  <si>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</si>
  <si>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</si>
  <si>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</si>
  <si>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</si>
  <si>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</si>
  <si>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</si>
  <si>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</si>
  <si>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</si>
  <si>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</si>
  <si>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</si>
  <si>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</si>
  <si>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</si>
  <si>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</si>
  <si>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</si>
  <si>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</si>
  <si>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</si>
  <si>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</si>
  <si>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</si>
  <si>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</si>
  <si>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</si>
  <si>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</si>
  <si>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</si>
  <si>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</si>
  <si>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</si>
  <si>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</si>
  <si>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</si>
  <si>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</si>
  <si>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</si>
  <si>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</si>
  <si>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</si>
  <si>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</si>
  <si>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</si>
  <si>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</si>
  <si>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</si>
  <si>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</si>
  <si>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</si>
  <si>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</si>
  <si>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</si>
  <si>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</si>
  <si>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</si>
  <si>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</si>
  <si>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</si>
  <si>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</si>
  <si>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</si>
  <si>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</si>
  <si>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</si>
  <si>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</si>
  <si>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</si>
  <si>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</si>
  <si>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</si>
  <si>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</si>
  <si>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</si>
  <si>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</si>
  <si>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</si>
  <si>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</si>
  <si>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</si>
  <si>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</si>
  <si>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</si>
  <si>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</si>
  <si>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</si>
  <si>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</si>
  <si>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</si>
  <si>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</si>
  <si>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</si>
  <si>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</si>
  <si>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</si>
  <si>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</si>
  <si>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</si>
  <si>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</si>
  <si>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</si>
  <si>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</si>
  <si>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</si>
  <si>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</si>
  <si>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</si>
  <si>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</si>
  <si>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</si>
  <si>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</si>
  <si>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</si>
  <si>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</si>
  <si>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</si>
  <si>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</si>
  <si>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</si>
  <si>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</si>
  <si>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</si>
  <si>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</si>
  <si>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</si>
  <si>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</si>
  <si>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</si>
  <si>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</si>
  <si>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</si>
  <si>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</si>
  <si>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</si>
  <si>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</si>
  <si>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</si>
  <si>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</si>
  <si>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</si>
  <si>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</si>
  <si>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</si>
  <si>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</si>
  <si>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</si>
  <si>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</si>
  <si>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</si>
  <si>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</si>
  <si>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</si>
  <si>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</si>
  <si>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</si>
  <si>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</si>
  <si>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</si>
  <si>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</si>
  <si>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</si>
  <si>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</si>
  <si>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</si>
  <si>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</si>
  <si>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</si>
  <si>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</si>
  <si>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</si>
  <si>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</si>
  <si>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</si>
  <si>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</si>
  <si>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</si>
  <si>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</si>
  <si>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</si>
  <si>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</si>
  <si>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</si>
  <si>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</si>
  <si>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</si>
  <si>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</si>
  <si>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</si>
  <si>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</si>
  <si>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</si>
  <si>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</si>
  <si>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</si>
  <si>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</si>
  <si>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</si>
  <si>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</si>
  <si>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</si>
  <si>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</si>
  <si>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</si>
  <si>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</si>
  <si>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</si>
  <si>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</si>
  <si>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</si>
  <si>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</si>
  <si>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</si>
  <si>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</si>
  <si>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</si>
  <si>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</si>
  <si>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</si>
  <si>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</si>
  <si>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</si>
  <si>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</si>
  <si>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</si>
  <si>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</si>
  <si>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</si>
  <si>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</si>
  <si>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</si>
  <si>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</si>
  <si>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</si>
  <si>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</si>
  <si>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</si>
  <si>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</si>
  <si>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</si>
  <si>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</si>
  <si>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</si>
  <si>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</si>
  <si>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</si>
  <si>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</si>
  <si>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</si>
  <si>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</si>
  <si>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</si>
  <si>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</si>
  <si>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</si>
  <si>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</si>
  <si>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</si>
  <si>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</si>
  <si>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</si>
  <si>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</si>
  <si>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</si>
  <si>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</si>
  <si>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</si>
  <si>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</si>
  <si>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</si>
  <si>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</si>
  <si>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</si>
  <si>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</si>
  <si>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</si>
  <si>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</si>
  <si>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</si>
  <si>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</si>
  <si>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</si>
  <si>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</si>
  <si>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</si>
  <si>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</si>
  <si>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</si>
  <si>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</si>
  <si>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</si>
  <si>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</si>
  <si>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</si>
  <si>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</si>
  <si>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</si>
  <si>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</si>
  <si>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</si>
  <si>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</si>
  <si>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</si>
  <si>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</si>
  <si>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</si>
  <si>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</si>
  <si>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</si>
  <si>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</si>
  <si>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</si>
  <si>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</si>
  <si>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</si>
  <si>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</si>
  <si>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</si>
  <si>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</si>
  <si>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</si>
  <si>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</si>
  <si>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</si>
  <si>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</si>
  <si>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</si>
  <si>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</si>
  <si>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</si>
  <si>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</si>
  <si>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</si>
  <si>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</si>
  <si>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</si>
  <si>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</si>
  <si>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</si>
  <si>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</si>
  <si>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</si>
  <si>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</si>
  <si>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</si>
  <si>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</si>
  <si>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</si>
  <si>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</si>
  <si>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</si>
  <si>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</si>
  <si>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</si>
  <si>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</si>
  <si>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</si>
  <si>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</si>
  <si>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</si>
  <si>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</si>
  <si>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</si>
  <si>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</si>
  <si>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</si>
  <si>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</si>
  <si>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</si>
  <si>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</si>
  <si>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</si>
  <si>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</si>
  <si>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</si>
  <si>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</si>
  <si>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</si>
  <si>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</si>
  <si>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</si>
  <si>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</si>
  <si>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</si>
  <si>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</si>
  <si>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</si>
  <si>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</si>
  <si>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</si>
  <si>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</si>
  <si>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</si>
  <si>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</si>
  <si>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</si>
  <si>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</si>
  <si>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</si>
  <si>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</si>
  <si>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</si>
  <si>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</si>
  <si>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</si>
  <si>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</si>
  <si>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</si>
  <si>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</si>
  <si>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</si>
  <si>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</si>
  <si>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</si>
  <si>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</si>
  <si>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</si>
  <si>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</si>
  <si>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</si>
  <si>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</si>
  <si>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</si>
  <si>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</si>
  <si>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</si>
  <si>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</si>
  <si>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</si>
  <si>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</si>
  <si>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</si>
  <si>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</si>
  <si>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</si>
  <si>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</si>
  <si>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</si>
  <si>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</si>
  <si>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</si>
  <si>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</si>
  <si>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</si>
  <si>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</si>
  <si>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</si>
  <si>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</si>
  <si>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</si>
  <si>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</si>
  <si>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</si>
  <si>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</si>
  <si>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</si>
  <si>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</si>
  <si>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</si>
  <si>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</si>
  <si>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</si>
  <si>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</si>
  <si>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</si>
  <si>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</si>
  <si>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</si>
  <si>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</si>
  <si>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</si>
  <si>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</si>
  <si>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</si>
  <si>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</si>
  <si>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</si>
  <si>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</si>
  <si>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</si>
  <si>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</si>
  <si>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</si>
  <si>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</si>
  <si>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</si>
  <si>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</si>
  <si>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</si>
  <si>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</si>
  <si>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</si>
  <si>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</si>
  <si>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</si>
  <si>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</si>
  <si>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</si>
  <si>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</si>
  <si>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</si>
  <si>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</si>
  <si>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</si>
  <si>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</si>
  <si>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</si>
  <si>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</si>
  <si>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</si>
  <si>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</si>
  <si>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</si>
  <si>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</si>
  <si>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</si>
  <si>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</si>
  <si>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</si>
  <si>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</si>
  <si>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</si>
  <si>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</si>
  <si>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</si>
  <si>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</si>
  <si>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</si>
  <si>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</si>
  <si>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</si>
  <si>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</si>
  <si>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</si>
  <si>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</si>
  <si>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</si>
  <si>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</si>
  <si>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</si>
  <si>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</si>
  <si>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</si>
  <si>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</si>
  <si>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</si>
  <si>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</si>
  <si>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</si>
  <si>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</si>
  <si>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</si>
  <si>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</si>
  <si>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</si>
  <si>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</si>
  <si>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</si>
  <si>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</si>
  <si>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</si>
  <si>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</si>
  <si>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</si>
  <si>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</si>
  <si>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</si>
  <si>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</si>
  <si>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</si>
  <si>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</si>
  <si>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</si>
  <si>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</si>
  <si>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</si>
  <si>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</si>
  <si>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</si>
  <si>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</si>
  <si>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</si>
  <si>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</si>
  <si>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</si>
  <si>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</si>
  <si>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</si>
  <si>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</si>
  <si>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</si>
  <si>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</si>
  <si>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</si>
  <si>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</si>
  <si>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</si>
  <si>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</si>
  <si>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</si>
  <si>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</si>
  <si>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</si>
  <si>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</si>
  <si>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</si>
  <si>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</si>
  <si>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</si>
  <si>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</si>
  <si>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</si>
  <si>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</si>
  <si>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</si>
  <si>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</si>
  <si>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</si>
  <si>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</si>
  <si>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</si>
  <si>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</si>
  <si>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</si>
  <si>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</si>
  <si>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</si>
  <si>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</si>
  <si>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</si>
  <si>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</si>
  <si>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</si>
  <si>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</si>
  <si>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</si>
  <si>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</si>
  <si>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</si>
  <si>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</si>
  <si>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</si>
  <si>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</si>
  <si>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</si>
  <si>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</si>
  <si>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</si>
  <si>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</si>
  <si>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</si>
  <si>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</si>
  <si>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</si>
  <si>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</si>
  <si>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</si>
  <si>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</si>
  <si>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</si>
  <si>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</si>
  <si>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</si>
  <si>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</si>
  <si>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</si>
  <si>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</si>
  <si>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</si>
  <si>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</si>
  <si>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</si>
  <si>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</si>
  <si>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</si>
  <si>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</si>
  <si>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</si>
  <si>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</si>
  <si>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</si>
  <si>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</si>
  <si>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</si>
  <si>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</si>
  <si>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</si>
  <si>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</si>
  <si>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</si>
  <si>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</si>
  <si>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</si>
  <si>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</si>
  <si>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</si>
  <si>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</si>
  <si>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</si>
  <si>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</si>
  <si>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</si>
  <si>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</si>
  <si>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</si>
  <si>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</si>
  <si>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</si>
  <si>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</si>
  <si>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</si>
  <si>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</si>
  <si>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</si>
  <si>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</si>
  <si>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</si>
  <si>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</si>
  <si>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</si>
  <si>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</si>
  <si>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</si>
  <si>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</si>
  <si>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</si>
  <si>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</si>
  <si>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</si>
  <si>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</si>
  <si>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</si>
  <si>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</si>
  <si>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</si>
  <si>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</si>
  <si>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</si>
  <si>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</si>
  <si>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</si>
  <si>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</si>
  <si>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</si>
  <si>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</si>
  <si>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</si>
  <si>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</si>
  <si>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</si>
  <si>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</si>
  <si>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</si>
  <si>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</si>
  <si>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</si>
  <si>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</si>
  <si>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</si>
  <si>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</si>
  <si>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</si>
  <si>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</si>
  <si>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</si>
  <si>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</si>
  <si>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</si>
  <si>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</si>
  <si>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</si>
  <si>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</si>
  <si>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</si>
  <si>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</si>
  <si>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</si>
  <si>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</si>
  <si>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</si>
  <si>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</si>
  <si>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</si>
  <si>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</si>
  <si>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</si>
  <si>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</si>
  <si>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</si>
  <si>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</si>
  <si>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</si>
  <si>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</si>
  <si>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</si>
  <si>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</si>
  <si>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</si>
  <si>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</si>
  <si>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</si>
  <si>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</si>
  <si>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</si>
  <si>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</si>
  <si>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</si>
  <si>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</si>
  <si>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</si>
  <si>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</si>
  <si>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</si>
  <si>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</si>
  <si>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</si>
  <si>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</si>
  <si>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</si>
  <si>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</si>
  <si>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</si>
  <si>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</si>
  <si>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</si>
  <si>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</si>
  <si>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</si>
  <si>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</si>
  <si>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</si>
  <si>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</si>
  <si>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</si>
  <si>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</si>
  <si>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</si>
  <si>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</si>
  <si>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</si>
  <si>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</si>
  <si>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</si>
  <si>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</si>
  <si>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</si>
  <si>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</si>
  <si>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</si>
  <si>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</si>
  <si>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</si>
  <si>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</si>
  <si>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</si>
  <si>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</si>
  <si>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</si>
  <si>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</si>
  <si>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</si>
  <si>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</si>
  <si>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</si>
  <si>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</si>
  <si>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</si>
  <si>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</si>
  <si>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</si>
  <si>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</si>
  <si>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</si>
  <si>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</si>
  <si>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</si>
  <si>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</si>
  <si>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</si>
  <si>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</si>
  <si>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</si>
  <si>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</si>
  <si>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</si>
  <si>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</si>
  <si>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</si>
  <si>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</si>
  <si>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</si>
  <si>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</si>
  <si>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</si>
  <si>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</si>
  <si>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</si>
  <si>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</si>
  <si>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</si>
  <si>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</si>
  <si>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</si>
  <si>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</si>
  <si>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</si>
  <si>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</si>
  <si>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</si>
  <si>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</si>
  <si>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</si>
  <si>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</si>
  <si>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</si>
  <si>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</si>
  <si>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</si>
  <si>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</si>
  <si>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</si>
  <si>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</si>
  <si>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</si>
  <si>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</si>
  <si>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</si>
  <si>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</si>
  <si>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</si>
  <si>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</si>
  <si>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</si>
  <si>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</si>
  <si>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</si>
  <si>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</si>
  <si>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</si>
  <si>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</si>
  <si>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</si>
  <si>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</si>
  <si>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</si>
  <si>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</si>
  <si>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</si>
  <si>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</si>
  <si>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</si>
  <si>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</si>
  <si>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</si>
  <si>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</si>
  <si>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</si>
  <si>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</si>
  <si>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</si>
  <si>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</si>
  <si>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</si>
  <si>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</si>
  <si>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</si>
  <si>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</si>
  <si>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</si>
  <si>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</si>
  <si>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</si>
  <si>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</si>
  <si>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</si>
  <si>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</si>
  <si>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</si>
  <si>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</si>
  <si>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</si>
  <si>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</si>
  <si>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</si>
  <si>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</si>
  <si>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</si>
  <si>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</si>
  <si>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</si>
  <si>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</si>
  <si>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</si>
  <si>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</si>
  <si>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</si>
  <si>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</si>
  <si>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</si>
  <si>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</si>
  <si>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</si>
  <si>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</si>
  <si>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</si>
  <si>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</si>
  <si>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</si>
  <si>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</si>
  <si>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</si>
  <si>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</si>
  <si>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</si>
  <si>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</si>
  <si>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</si>
  <si>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</si>
  <si>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</si>
  <si>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</si>
  <si>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</si>
  <si>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</si>
  <si>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</si>
  <si>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</si>
  <si>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</si>
  <si>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</si>
  <si>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</si>
  <si>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</si>
  <si>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</si>
  <si>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</si>
  <si>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</si>
  <si>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</si>
  <si>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</si>
  <si>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</si>
  <si>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</si>
  <si>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</si>
  <si>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</si>
  <si>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</si>
  <si>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</si>
  <si>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</si>
  <si>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</si>
  <si>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</si>
  <si>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</si>
  <si>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</si>
  <si>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</si>
  <si>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</si>
  <si>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</si>
  <si>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</si>
  <si>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</si>
  <si>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</si>
  <si>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</si>
  <si>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</si>
  <si>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</si>
  <si>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</si>
  <si>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</si>
  <si>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</si>
  <si>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</si>
  <si>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</si>
  <si>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</si>
  <si>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</si>
  <si>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</si>
  <si>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</si>
  <si>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</si>
  <si>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</si>
  <si>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</si>
  <si>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</si>
  <si>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</si>
  <si>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</si>
  <si>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</si>
  <si>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</si>
  <si>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</si>
  <si>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</si>
  <si>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</si>
  <si>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</si>
  <si>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</si>
  <si>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</si>
  <si>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</si>
  <si>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</si>
  <si>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</si>
  <si>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</si>
  <si>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</si>
  <si>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</si>
  <si>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</si>
  <si>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</si>
  <si>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</si>
  <si>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</si>
  <si>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</si>
  <si>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</si>
  <si>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</si>
  <si>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</si>
  <si>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</si>
  <si>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</si>
  <si>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</si>
  <si>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</si>
  <si>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</si>
  <si>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</si>
  <si>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</si>
  <si>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</si>
  <si>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</si>
  <si>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</si>
  <si>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</si>
  <si>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</si>
  <si>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</si>
  <si>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</si>
  <si>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</si>
  <si>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</si>
  <si>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</si>
  <si>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</si>
  <si>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</si>
  <si>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</si>
  <si>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</si>
  <si>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</si>
  <si>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</si>
  <si>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</si>
  <si>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</si>
  <si>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</si>
  <si>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</si>
  <si>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</si>
  <si>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</si>
  <si>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</si>
  <si>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</si>
  <si>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</si>
  <si>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</si>
  <si>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</si>
  <si>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</si>
  <si>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</si>
  <si>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</si>
  <si>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</si>
  <si>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</si>
  <si>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</si>
  <si>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</si>
  <si>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</si>
  <si>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</si>
  <si>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</si>
  <si>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</si>
  <si>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</si>
  <si>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</si>
  <si>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</si>
  <si>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</si>
  <si>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</si>
  <si>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</si>
  <si>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</si>
  <si>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</si>
  <si>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</si>
  <si>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</si>
  <si>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</si>
  <si>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</si>
  <si>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</si>
  <si>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</si>
  <si>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</si>
  <si>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</si>
  <si>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</si>
  <si>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</si>
  <si>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</si>
  <si>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</si>
  <si>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</si>
  <si>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</si>
  <si>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</si>
  <si>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</si>
  <si>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</si>
  <si>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</si>
  <si>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</si>
  <si>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</si>
  <si>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</si>
  <si>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</si>
  <si>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</si>
  <si>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</si>
  <si>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</si>
  <si>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</si>
  <si>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</si>
  <si>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</si>
  <si>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</si>
  <si>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</si>
  <si>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</si>
  <si>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</si>
  <si>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</si>
  <si>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</si>
  <si>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</si>
  <si>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</si>
  <si>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</si>
  <si>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</si>
  <si>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</si>
  <si>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</si>
  <si>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</si>
  <si>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</si>
  <si>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</si>
  <si>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</si>
  <si>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</si>
  <si>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</si>
  <si>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</si>
  <si>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</si>
  <si>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</si>
  <si>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</si>
  <si>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</si>
  <si>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</si>
  <si>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</si>
  <si>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</si>
  <si>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</si>
  <si>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</si>
  <si>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</si>
  <si>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</si>
  <si>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</si>
  <si>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</si>
  <si>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</si>
  <si>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</si>
  <si>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</si>
  <si>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</si>
  <si>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</si>
  <si>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</si>
  <si>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</si>
  <si>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</si>
  <si>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</si>
  <si>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</si>
  <si>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</si>
  <si>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</si>
  <si>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</si>
  <si>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</si>
  <si>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</si>
  <si>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</si>
  <si>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</si>
  <si>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</si>
  <si>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</si>
  <si>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</si>
  <si>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</si>
  <si>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</si>
  <si>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</si>
  <si>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</si>
  <si>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</si>
  <si>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</si>
  <si>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</si>
  <si>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</si>
  <si>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</si>
  <si>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</si>
  <si>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</si>
  <si>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</si>
  <si>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</si>
  <si>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</si>
  <si>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</si>
  <si>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</si>
  <si>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</si>
  <si>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</si>
  <si>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</si>
  <si>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</si>
  <si>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</si>
  <si>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</si>
  <si>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</si>
  <si>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</si>
  <si>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</si>
  <si>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</si>
  <si>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</si>
  <si>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</si>
  <si>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</si>
  <si>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</si>
  <si>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</si>
  <si>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</si>
  <si>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</si>
  <si>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</si>
  <si>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</si>
  <si>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</si>
  <si>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</si>
  <si>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</si>
  <si>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</si>
  <si>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</si>
  <si>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</si>
  <si>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</si>
  <si>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</si>
  <si>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</si>
  <si>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</si>
  <si>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</si>
  <si>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</si>
  <si>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</si>
  <si>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</si>
  <si>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</si>
  <si>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</si>
  <si>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</si>
  <si>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</si>
  <si>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</si>
  <si>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</si>
  <si>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</si>
  <si>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</si>
  <si>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</si>
  <si>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</si>
  <si>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</si>
  <si>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</si>
  <si>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</si>
  <si>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</si>
  <si>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</si>
  <si>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</si>
  <si>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</si>
  <si>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</si>
  <si>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</si>
  <si>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</si>
  <si>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</si>
  <si>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</si>
  <si>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</si>
  <si>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</si>
  <si>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</si>
  <si>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</si>
  <si>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</si>
  <si>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</si>
  <si>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</si>
  <si>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</si>
  <si>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</si>
  <si>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</si>
  <si>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</si>
  <si>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</si>
  <si>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</si>
  <si>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</si>
  <si>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</si>
  <si>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</si>
  <si>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</si>
  <si>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</si>
  <si>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</si>
  <si>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</si>
  <si>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</si>
  <si>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</si>
  <si>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</si>
  <si>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</si>
  <si>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</si>
  <si>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</si>
  <si>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</si>
  <si>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</si>
  <si>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</si>
  <si>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</si>
  <si>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</si>
  <si>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</si>
  <si>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</si>
  <si>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</si>
  <si>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</si>
  <si>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</si>
  <si>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</si>
  <si>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</si>
  <si>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</si>
  <si>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</si>
  <si>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</si>
  <si>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</si>
  <si>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</si>
  <si>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</si>
  <si>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</si>
  <si>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</si>
  <si>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</si>
  <si>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</si>
  <si>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</si>
  <si>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</si>
  <si>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</si>
  <si>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</si>
  <si>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</si>
  <si>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</si>
  <si>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</si>
  <si>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</si>
  <si>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</si>
  <si>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</si>
  <si>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</si>
  <si>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</si>
  <si>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</si>
  <si>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</si>
  <si>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</si>
  <si>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</si>
  <si>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</si>
  <si>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</si>
  <si>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</si>
  <si>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</si>
  <si>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</si>
  <si>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</si>
  <si>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</si>
  <si>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</si>
  <si>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</si>
  <si>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</si>
  <si>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</si>
  <si>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</si>
  <si>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</si>
  <si>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</si>
  <si>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</si>
  <si>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</si>
  <si>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</si>
  <si>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</si>
  <si>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</si>
  <si>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</si>
  <si>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</si>
  <si>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</si>
  <si>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</si>
  <si>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</si>
  <si>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</si>
  <si>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</si>
  <si>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</si>
  <si>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</si>
  <si>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</si>
  <si>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</si>
  <si>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</si>
  <si>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</si>
  <si>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</si>
  <si>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</si>
  <si>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</si>
  <si>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</si>
  <si>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</si>
  <si>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</si>
  <si>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</si>
  <si>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</si>
  <si>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</si>
  <si>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</si>
  <si>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</si>
  <si>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</si>
  <si>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</si>
  <si>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</si>
  <si>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</si>
  <si>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</si>
  <si>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</si>
  <si>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</si>
  <si>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</si>
  <si>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</si>
  <si>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</si>
  <si>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</si>
  <si>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</si>
  <si>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</si>
  <si>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</si>
  <si>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</si>
  <si>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</si>
  <si>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</si>
  <si>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</si>
  <si>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</si>
  <si>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</si>
  <si>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</si>
  <si>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</si>
  <si>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</si>
  <si>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</si>
  <si>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</si>
  <si>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</si>
  <si>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</si>
  <si>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</si>
  <si>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</si>
  <si>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</si>
  <si>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</si>
  <si>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</si>
  <si>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</si>
  <si>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</si>
  <si>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</si>
  <si>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</si>
  <si>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</si>
  <si>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</si>
  <si>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</si>
  <si>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</si>
  <si>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</si>
  <si>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</si>
  <si>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</si>
  <si>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</si>
  <si>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</si>
  <si>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</si>
  <si>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</si>
  <si>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</si>
  <si>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</si>
  <si>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</si>
  <si>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</si>
  <si>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</si>
  <si>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</si>
  <si>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</si>
  <si>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</si>
  <si>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</si>
  <si>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</si>
  <si>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</si>
  <si>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</si>
  <si>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</si>
  <si>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</si>
  <si>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</si>
  <si>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</si>
  <si>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</si>
  <si>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</si>
  <si>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</si>
  <si>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</si>
  <si>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</si>
  <si>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</si>
  <si>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</si>
  <si>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</si>
  <si>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</si>
  <si>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</si>
  <si>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</si>
  <si>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</si>
  <si>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</si>
  <si>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</si>
  <si>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</si>
  <si>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</si>
  <si>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</si>
  <si>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</si>
  <si>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</si>
  <si>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</si>
  <si>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</si>
  <si>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</si>
  <si>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</si>
  <si>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</si>
  <si>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</si>
  <si>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</si>
  <si>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</si>
  <si>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</si>
  <si>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</si>
  <si>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</si>
  <si>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</si>
  <si>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</si>
  <si>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</si>
  <si>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</si>
  <si>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</si>
  <si>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</si>
  <si>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</si>
  <si>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</si>
  <si>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</si>
  <si>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</si>
  <si>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</si>
  <si>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</si>
  <si>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</si>
  <si>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</si>
  <si>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</si>
  <si>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</si>
  <si>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</si>
  <si>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</si>
  <si>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</si>
  <si>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</si>
  <si>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</si>
  <si>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</si>
  <si>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</si>
  <si>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</si>
  <si>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</si>
  <si>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</si>
  <si>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</si>
  <si>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</si>
  <si>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</si>
  <si>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</si>
  <si>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</si>
  <si>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</si>
  <si>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</si>
  <si>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</si>
  <si>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</si>
  <si>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</si>
  <si>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</si>
  <si>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</si>
  <si>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</si>
  <si>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</si>
  <si>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</si>
  <si>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</si>
  <si>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</si>
  <si>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</si>
  <si>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</si>
  <si>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</si>
  <si>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</si>
  <si>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</si>
  <si>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</si>
  <si>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</si>
  <si>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</si>
  <si>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</si>
  <si>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</si>
  <si>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</si>
  <si>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</si>
  <si>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</si>
  <si>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</si>
  <si>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</si>
  <si>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</si>
  <si>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</si>
  <si>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</si>
  <si>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</si>
  <si>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</si>
  <si>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</si>
  <si>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</si>
  <si>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</si>
  <si>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</si>
  <si>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</si>
  <si>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</si>
  <si>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</si>
  <si>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</si>
  <si>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</si>
  <si>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</si>
  <si>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</si>
  <si>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</si>
  <si>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</si>
  <si>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</si>
  <si>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</si>
  <si>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</si>
  <si>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</si>
  <si>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</si>
  <si>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</si>
  <si>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</si>
  <si>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</si>
  <si>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</si>
  <si>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</si>
  <si>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</si>
  <si>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</si>
  <si>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</si>
  <si>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</si>
  <si>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</si>
  <si>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</si>
  <si>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</si>
  <si>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</si>
  <si>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</si>
  <si>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</si>
  <si>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</si>
  <si>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</si>
  <si>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</si>
  <si>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</si>
  <si>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</si>
  <si>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</si>
  <si>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</si>
  <si>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</si>
  <si>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</si>
  <si>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</si>
  <si>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</si>
  <si>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</si>
  <si>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</si>
  <si>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</si>
  <si>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</si>
  <si>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</si>
  <si>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</si>
  <si>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</si>
  <si>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</si>
  <si>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</si>
  <si>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</si>
  <si>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</si>
  <si>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</si>
  <si>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</si>
  <si>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</si>
  <si>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</si>
  <si>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</si>
  <si>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</si>
  <si>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</si>
  <si>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</si>
  <si>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</si>
  <si>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</si>
  <si>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</si>
  <si>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</si>
  <si>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</si>
  <si>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</si>
  <si>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</si>
  <si>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</si>
  <si>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</si>
  <si>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</si>
  <si>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</si>
  <si>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</si>
  <si>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</si>
  <si>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</si>
  <si>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</si>
  <si>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</si>
  <si>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</si>
  <si>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</si>
  <si>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</si>
  <si>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</si>
  <si>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</si>
  <si>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</si>
  <si>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</si>
  <si>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</si>
  <si>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</si>
  <si>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</si>
  <si>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</si>
  <si>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</si>
  <si>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</si>
  <si>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</si>
  <si>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</si>
  <si>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</si>
  <si>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</si>
  <si>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</si>
  <si>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</si>
  <si>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</si>
  <si>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</si>
  <si>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</si>
  <si>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</si>
  <si>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</si>
  <si>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</si>
  <si>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</si>
  <si>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</si>
  <si>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</si>
  <si>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</si>
  <si>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</si>
  <si>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</si>
  <si>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</si>
  <si>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</si>
  <si>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</si>
  <si>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</si>
  <si>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</si>
  <si>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</si>
  <si>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</si>
  <si>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</si>
  <si>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</si>
  <si>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</si>
  <si>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</si>
  <si>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</si>
  <si>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</si>
  <si>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</si>
  <si>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</si>
  <si>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</si>
  <si>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</si>
  <si>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</si>
  <si>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</si>
  <si>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</si>
  <si>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</si>
  <si>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</si>
  <si>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</si>
  <si>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</si>
  <si>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</si>
  <si>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</si>
  <si>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</si>
  <si>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</si>
  <si>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</si>
  <si>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</si>
  <si>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</si>
  <si>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</si>
  <si>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</si>
  <si>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</si>
  <si>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</si>
  <si>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</si>
  <si>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</si>
  <si>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</si>
  <si>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</si>
  <si>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</si>
  <si>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</si>
  <si>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</si>
  <si>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</si>
  <si>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</si>
  <si>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</si>
  <si>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</si>
  <si>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</si>
  <si>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</si>
  <si>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</si>
  <si>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</si>
  <si>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</si>
  <si>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</si>
  <si>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</si>
  <si>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</si>
  <si>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</si>
  <si>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</si>
  <si>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</si>
  <si>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</si>
  <si>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</si>
  <si>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</si>
  <si>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</si>
  <si>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</si>
  <si>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</si>
  <si>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</si>
  <si>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</si>
  <si>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</si>
  <si>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</si>
  <si>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</si>
  <si>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</si>
  <si>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</si>
  <si>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</si>
  <si>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</si>
  <si>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</si>
  <si>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</si>
  <si>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</si>
  <si>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</si>
  <si>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</si>
  <si>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</si>
  <si>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</si>
  <si>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</si>
  <si>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</si>
  <si>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</si>
  <si>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</si>
  <si>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</si>
  <si>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</si>
  <si>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</si>
  <si>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</si>
  <si>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</si>
  <si>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</si>
  <si>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</si>
  <si>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</si>
  <si>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</si>
  <si>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</si>
  <si>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</si>
  <si>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</si>
  <si>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</si>
  <si>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</si>
  <si>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</si>
  <si>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</si>
  <si>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</si>
  <si>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</si>
  <si>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</si>
  <si>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</si>
  <si>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</si>
  <si>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</si>
  <si>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</si>
  <si>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</si>
  <si>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</si>
  <si>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</si>
  <si>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</si>
  <si>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</si>
  <si>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</si>
  <si>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</si>
  <si>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</si>
  <si>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</si>
  <si>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</si>
  <si>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</si>
  <si>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</si>
  <si>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</si>
  <si>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</si>
  <si>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</si>
  <si>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</si>
  <si>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</si>
  <si>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</si>
  <si>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</si>
  <si>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</si>
  <si>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</si>
  <si>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</si>
  <si>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</si>
  <si>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</si>
  <si>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</si>
  <si>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</si>
  <si>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</si>
  <si>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</si>
  <si>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</si>
  <si>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</si>
  <si>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</si>
  <si>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</si>
  <si>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</si>
  <si>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</si>
  <si>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</si>
  <si>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</si>
  <si>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</si>
  <si>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</si>
  <si>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</si>
  <si>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</si>
  <si>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</si>
  <si>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</si>
  <si>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</si>
  <si>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</si>
  <si>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</si>
  <si>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</si>
  <si>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</si>
  <si>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</si>
  <si>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</si>
  <si>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</si>
  <si>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</si>
  <si>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</si>
  <si>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</si>
  <si>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</si>
  <si>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</si>
  <si>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</si>
  <si>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</si>
  <si>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</si>
  <si>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</si>
  <si>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</si>
  <si>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</si>
  <si>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</si>
  <si>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</si>
  <si>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</si>
  <si>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</si>
  <si>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</si>
  <si>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</si>
  <si>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</si>
  <si>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</si>
  <si>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</si>
  <si>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</si>
  <si>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</si>
  <si>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</si>
  <si>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</si>
  <si>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</si>
  <si>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</si>
  <si>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</si>
  <si>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</si>
  <si>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</si>
  <si>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</si>
  <si>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</si>
  <si>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</si>
  <si>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</si>
  <si>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</si>
  <si>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</si>
  <si>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</si>
  <si>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</si>
  <si>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</si>
  <si>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</si>
  <si>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</si>
  <si>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</si>
  <si>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</si>
  <si>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</si>
  <si>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</si>
  <si>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</si>
  <si>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</si>
  <si>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</si>
  <si>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</si>
  <si>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</si>
  <si>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</si>
  <si>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</si>
  <si>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</si>
  <si>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</si>
  <si>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</si>
  <si>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</si>
  <si>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</si>
  <si>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</si>
  <si>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</si>
  <si>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</si>
  <si>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</si>
  <si>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</si>
  <si>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</si>
  <si>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</si>
  <si>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</si>
  <si>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</si>
  <si>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</si>
  <si>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</si>
  <si>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</si>
  <si>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</si>
  <si>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</si>
  <si>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</si>
  <si>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</si>
  <si>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</si>
  <si>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</si>
  <si>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</si>
  <si>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</si>
  <si>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</si>
  <si>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</si>
  <si>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</si>
  <si>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</si>
  <si>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</si>
  <si>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</si>
  <si>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</si>
  <si>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</si>
  <si>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</si>
  <si>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</si>
  <si>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</si>
  <si>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</si>
  <si>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</si>
  <si>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</si>
  <si>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</si>
  <si>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</si>
  <si>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</si>
  <si>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</si>
  <si>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</si>
  <si>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</si>
  <si>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</si>
  <si>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</si>
  <si>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</si>
  <si>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</si>
  <si>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</si>
  <si>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</si>
  <si>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</si>
  <si>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</si>
  <si>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</si>
  <si>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</si>
  <si>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</si>
  <si>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</si>
  <si>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</si>
  <si>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</si>
  <si>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</si>
  <si>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</si>
  <si>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</si>
  <si>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</si>
  <si>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</si>
  <si>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</si>
  <si>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</si>
  <si>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</si>
  <si>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</si>
  <si>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</si>
  <si>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</si>
  <si>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</si>
  <si>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</si>
  <si>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</si>
  <si>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</si>
  <si>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</si>
  <si>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</si>
  <si>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</si>
  <si>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</si>
  <si>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</si>
  <si>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</si>
  <si>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</si>
  <si>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</si>
  <si>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</si>
  <si>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</si>
  <si>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</si>
  <si>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</si>
  <si>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</si>
  <si>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</si>
  <si>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</si>
  <si>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</si>
  <si>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</si>
  <si>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</si>
  <si>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</si>
  <si>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</si>
  <si>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</si>
  <si>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</si>
  <si>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</si>
  <si>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</si>
  <si>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</si>
  <si>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</si>
  <si>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</si>
  <si>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</si>
  <si>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</si>
  <si>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</si>
  <si>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</si>
  <si>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</si>
  <si>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</si>
  <si>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</si>
  <si>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</si>
  <si>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</si>
  <si>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</si>
  <si>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</si>
  <si>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</si>
  <si>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</si>
  <si>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</si>
  <si>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</si>
  <si>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</si>
  <si>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</si>
  <si>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</si>
  <si>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</si>
  <si>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</si>
  <si>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</si>
  <si>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</si>
  <si>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</si>
  <si>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</si>
  <si>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</si>
  <si>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</si>
  <si>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</si>
  <si>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</si>
  <si>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</si>
  <si>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</si>
  <si>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</si>
  <si>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</si>
  <si>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</si>
  <si>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</si>
  <si>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</si>
  <si>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</si>
  <si>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</si>
  <si>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</si>
  <si>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</si>
  <si>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</si>
  <si>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</si>
  <si>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</si>
  <si>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</si>
  <si>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</si>
  <si>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</si>
  <si>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</si>
  <si>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</si>
  <si>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</si>
  <si>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</si>
  <si>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</si>
  <si>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</si>
  <si>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</si>
  <si>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</si>
  <si>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</si>
  <si>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</si>
  <si>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</si>
  <si>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</si>
  <si>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</si>
  <si>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</si>
  <si>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</si>
  <si>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</si>
  <si>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</si>
  <si>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</si>
  <si>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</si>
  <si>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</si>
  <si>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</si>
  <si>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</si>
  <si>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</si>
  <si>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</si>
  <si>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</si>
  <si>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</si>
  <si>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</si>
  <si>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</si>
  <si>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</si>
  <si>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</si>
  <si>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</si>
  <si>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</si>
  <si>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</si>
  <si>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</si>
  <si>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</si>
  <si>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</si>
  <si>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</si>
  <si>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</si>
  <si>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</si>
  <si>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</si>
  <si>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</si>
  <si>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</si>
  <si>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</si>
  <si>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</si>
  <si>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</si>
  <si>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</si>
  <si>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</si>
  <si>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</si>
  <si>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</si>
  <si>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</si>
  <si>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</si>
  <si>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</si>
  <si>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</si>
  <si>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</si>
  <si>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</si>
  <si>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</si>
  <si>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</si>
  <si>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</si>
  <si>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</si>
  <si>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</si>
  <si>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</si>
  <si>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</si>
  <si>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</si>
  <si>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</si>
  <si>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</si>
  <si>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</si>
  <si>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</si>
  <si>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</si>
  <si>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</si>
  <si>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</si>
  <si>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</si>
  <si>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</si>
  <si>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</si>
  <si>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</si>
  <si>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</si>
  <si>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</si>
  <si>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</si>
  <si>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</si>
  <si>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</si>
  <si>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</si>
  <si>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</si>
  <si>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</si>
  <si>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</si>
  <si>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</si>
  <si>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</si>
  <si>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</si>
  <si>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</si>
  <si>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</si>
  <si>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</si>
  <si>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</si>
  <si>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</si>
  <si>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</si>
  <si>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</si>
  <si>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</si>
  <si>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</si>
  <si>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</si>
  <si>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</si>
  <si>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</si>
  <si>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</si>
  <si>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</si>
  <si>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</si>
  <si>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</si>
  <si>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</si>
  <si>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</si>
  <si>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</si>
  <si>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</si>
  <si>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</si>
  <si>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</si>
  <si>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</si>
  <si>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</si>
  <si>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</si>
  <si>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</si>
  <si>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</si>
  <si>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</si>
  <si>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</si>
  <si>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</si>
  <si>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</si>
  <si>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</si>
  <si>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</si>
  <si>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</si>
  <si>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</si>
  <si>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</si>
  <si>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</si>
  <si>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</si>
  <si>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</si>
  <si>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</si>
  <si>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</si>
  <si>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</si>
  <si>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</si>
  <si>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</si>
  <si>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</si>
  <si>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</si>
  <si>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</si>
  <si>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</si>
  <si>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</si>
  <si>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</si>
  <si>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</si>
  <si>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</si>
  <si>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</si>
  <si>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</si>
  <si>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</si>
  <si>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</si>
  <si>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</si>
  <si>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</si>
  <si>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</si>
  <si>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</si>
  <si>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</si>
  <si>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</si>
  <si>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</si>
  <si>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</si>
  <si>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</si>
  <si>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</si>
  <si>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</si>
  <si>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</si>
  <si>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</si>
  <si>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</si>
  <si>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</si>
  <si>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</si>
  <si>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</si>
  <si>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</si>
  <si>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</si>
  <si>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</si>
  <si>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</si>
  <si>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</si>
  <si>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</si>
  <si>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</si>
  <si>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</si>
  <si>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</si>
  <si>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</si>
  <si>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</si>
  <si>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</si>
  <si>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</si>
  <si>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</si>
  <si>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</si>
  <si>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</si>
  <si>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</si>
  <si>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</si>
  <si>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</si>
  <si>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</si>
  <si>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</si>
  <si>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</si>
  <si>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</si>
  <si>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</si>
  <si>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</si>
  <si>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</si>
  <si>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</si>
  <si>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</si>
  <si>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</si>
  <si>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</si>
  <si>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</si>
  <si>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</si>
  <si>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</si>
  <si>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</si>
  <si>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</si>
  <si>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</si>
  <si>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</si>
  <si>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</si>
  <si>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</si>
  <si>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</si>
  <si>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</si>
  <si>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</si>
  <si>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</si>
  <si>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</si>
  <si>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</si>
  <si>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</si>
  <si>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</si>
  <si>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</si>
  <si>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</si>
  <si>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</si>
  <si>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</si>
  <si>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</si>
  <si>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</si>
  <si>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</si>
  <si>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</si>
  <si>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</si>
  <si>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</si>
  <si>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</si>
  <si>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</si>
  <si>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</si>
  <si>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</si>
  <si>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</si>
  <si>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</si>
  <si>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</si>
  <si>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</si>
  <si>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</si>
  <si>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</si>
  <si>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</si>
  <si>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</si>
  <si>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</si>
  <si>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</si>
  <si>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</si>
  <si>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</si>
  <si>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</si>
  <si>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</si>
  <si>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</si>
  <si>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</si>
  <si>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</si>
  <si>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</si>
  <si>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</si>
  <si>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</si>
  <si>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</si>
  <si>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</si>
  <si>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</si>
  <si>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</si>
  <si>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</si>
  <si>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</si>
  <si>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</si>
  <si>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</si>
  <si>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</si>
  <si>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</si>
  <si>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</si>
  <si>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</si>
  <si>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</si>
  <si>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</si>
  <si>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</si>
  <si>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</si>
  <si>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</si>
  <si>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</si>
  <si>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</si>
  <si>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</si>
  <si>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</si>
  <si>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</si>
  <si>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</si>
  <si>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</si>
  <si>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</si>
  <si>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</si>
  <si>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</si>
  <si>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</si>
  <si>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</si>
  <si>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</si>
  <si>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</si>
  <si>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</si>
  <si>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</si>
  <si>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</si>
  <si>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</si>
  <si>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</si>
  <si>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</si>
  <si>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</si>
  <si>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</si>
  <si>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</si>
  <si>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</si>
  <si>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</si>
  <si>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</si>
  <si>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</si>
  <si>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</si>
  <si>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</si>
  <si>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</si>
  <si>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</si>
  <si>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</si>
  <si>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</si>
  <si>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</si>
  <si>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</si>
  <si>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</si>
  <si>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</si>
  <si>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</si>
  <si>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</si>
  <si>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</si>
  <si>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</si>
  <si>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</si>
  <si>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</si>
  <si>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</si>
  <si>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</si>
  <si>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</si>
  <si>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</si>
  <si>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</si>
  <si>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</si>
  <si>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</si>
  <si>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</si>
  <si>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</si>
  <si>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</si>
  <si>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</si>
  <si>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</si>
  <si>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</si>
  <si>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</si>
  <si>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</si>
  <si>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</si>
  <si>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</si>
  <si>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</si>
  <si>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</si>
  <si>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</si>
  <si>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</si>
  <si>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</si>
  <si>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</si>
  <si>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</si>
  <si>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</si>
  <si>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</si>
  <si>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</si>
  <si>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</si>
  <si>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</si>
  <si>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</si>
  <si>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</si>
  <si>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</si>
  <si>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</si>
  <si>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</si>
  <si>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</si>
  <si>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</si>
  <si>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</si>
  <si>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</si>
  <si>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</si>
  <si>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</si>
  <si>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</si>
  <si>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</si>
  <si>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</si>
  <si>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</si>
  <si>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</si>
  <si>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</si>
  <si>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</si>
  <si>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</si>
  <si>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</si>
  <si>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</si>
  <si>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</si>
  <si>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</si>
  <si>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</si>
  <si>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</si>
  <si>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</si>
  <si>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</si>
  <si>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</si>
  <si>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</si>
  <si>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</si>
  <si>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</si>
  <si>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</si>
  <si>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</si>
  <si>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</si>
  <si>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</si>
  <si>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</si>
  <si>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</si>
  <si>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</si>
  <si>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</si>
  <si>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</si>
  <si>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</si>
  <si>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</si>
  <si>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</si>
  <si>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</si>
  <si>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</si>
  <si>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</si>
  <si>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</si>
  <si>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</si>
  <si>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</si>
  <si>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</si>
  <si>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</si>
  <si>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</si>
  <si>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</si>
  <si>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</si>
  <si>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</si>
  <si>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</si>
  <si>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</si>
  <si>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</si>
  <si>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</si>
  <si>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</si>
  <si>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</si>
  <si>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</si>
  <si>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</si>
  <si>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</si>
  <si>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</si>
  <si>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</si>
  <si>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</si>
  <si>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</si>
  <si>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</si>
  <si>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</si>
  <si>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</si>
  <si>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</si>
  <si>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</si>
  <si>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</si>
  <si>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</si>
  <si>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</si>
  <si>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</si>
  <si>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</si>
  <si>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</si>
  <si>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</si>
  <si>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</si>
  <si>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</si>
  <si>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</si>
  <si>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</si>
  <si>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</si>
  <si>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</si>
  <si>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</si>
  <si>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</si>
  <si>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</si>
  <si>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</si>
  <si>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</si>
  <si>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</si>
  <si>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</si>
  <si>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</si>
  <si>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</si>
  <si>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</si>
  <si>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</si>
  <si>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</si>
  <si>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</si>
  <si>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</si>
  <si>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</si>
  <si>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</si>
  <si>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</si>
  <si>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</si>
  <si>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</si>
  <si>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</si>
  <si>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</si>
  <si>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</si>
  <si>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</si>
  <si>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</si>
  <si>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</si>
  <si>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</si>
  <si>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</si>
  <si>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</si>
  <si>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</si>
  <si>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</si>
  <si>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</si>
  <si>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</si>
  <si>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</si>
  <si>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</si>
  <si>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</si>
  <si>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</si>
  <si>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</si>
  <si>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</si>
  <si>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</si>
  <si>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</si>
  <si>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</si>
  <si>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</si>
  <si>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</si>
  <si>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</si>
  <si>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</si>
  <si>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</si>
  <si>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</si>
  <si>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</si>
  <si>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</si>
  <si>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</si>
  <si>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</si>
  <si>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</si>
  <si>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</si>
  <si>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</si>
  <si>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</si>
  <si>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</si>
  <si>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</si>
  <si>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</si>
  <si>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</si>
  <si>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</si>
  <si>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</si>
  <si>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</si>
  <si>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</si>
  <si>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</si>
  <si>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</si>
  <si>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</si>
  <si>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</si>
  <si>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</si>
  <si>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</si>
  <si>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</si>
  <si>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</si>
  <si>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</si>
  <si>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</si>
  <si>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</si>
  <si>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</si>
  <si>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</si>
  <si>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</si>
  <si>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</si>
  <si>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</si>
  <si>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</si>
  <si>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</si>
  <si>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</si>
  <si>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</si>
  <si>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</si>
  <si>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</si>
  <si>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</si>
  <si>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</si>
  <si>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</si>
  <si>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</si>
  <si>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</si>
  <si>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</si>
  <si>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</si>
  <si>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</si>
  <si>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</si>
  <si>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</si>
  <si>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</si>
  <si>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</si>
  <si>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</si>
  <si>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</si>
  <si>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</si>
  <si>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</si>
  <si>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</si>
  <si>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</si>
  <si>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</si>
  <si>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</si>
  <si>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</si>
  <si>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</si>
  <si>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</si>
  <si>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</si>
  <si>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</si>
  <si>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</si>
  <si>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</si>
  <si>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</si>
  <si>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</si>
  <si>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</si>
  <si>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</si>
  <si>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</si>
  <si>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</si>
  <si>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</si>
  <si>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</si>
  <si>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</si>
  <si>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</si>
  <si>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</si>
  <si>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</si>
  <si>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</si>
  <si>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</si>
  <si>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</si>
  <si>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</si>
  <si>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</si>
  <si>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</si>
  <si>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</si>
  <si>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</si>
  <si>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</si>
  <si>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</si>
  <si>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</si>
  <si>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</si>
  <si>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</si>
  <si>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</si>
  <si>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</si>
  <si>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</si>
  <si>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</si>
  <si>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</si>
  <si>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</si>
  <si>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</si>
  <si>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</si>
  <si>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</si>
  <si>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</si>
  <si>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</si>
  <si>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</si>
  <si>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</si>
  <si>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</si>
  <si>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</si>
  <si>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</si>
  <si>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</si>
  <si>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</si>
  <si>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</si>
  <si>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</si>
  <si>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</si>
  <si>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</si>
  <si>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</si>
  <si>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</si>
  <si>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</si>
  <si>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</si>
  <si>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</si>
  <si>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</si>
  <si>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</si>
  <si>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</si>
  <si>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</si>
  <si>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</si>
  <si>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</si>
  <si>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</si>
  <si>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</si>
  <si>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</si>
  <si>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</si>
  <si>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</si>
  <si>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</si>
  <si>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</si>
  <si>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</si>
  <si>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</si>
  <si>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</si>
  <si>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</si>
  <si>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</si>
  <si>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</si>
  <si>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</si>
  <si>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</si>
  <si>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</si>
  <si>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</si>
  <si>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</si>
  <si>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</si>
  <si>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</si>
  <si>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</si>
  <si>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</si>
  <si>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</si>
  <si>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</si>
  <si>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</si>
  <si>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</si>
  <si>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</si>
  <si>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</si>
  <si>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</si>
  <si>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</si>
  <si>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</si>
  <si>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</si>
  <si>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</si>
  <si>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</si>
  <si>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</si>
  <si>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</si>
  <si>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</si>
  <si>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</si>
  <si>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</si>
  <si>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</si>
  <si>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</si>
  <si>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</si>
  <si>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</si>
  <si>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</si>
  <si>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</si>
  <si>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</si>
  <si>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</si>
  <si>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</si>
  <si>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</si>
  <si>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</si>
  <si>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</si>
  <si>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</si>
  <si>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</si>
  <si>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</si>
  <si>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</si>
  <si>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</si>
  <si>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</si>
  <si>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</si>
  <si>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</si>
  <si>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</si>
  <si>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</si>
  <si>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</si>
  <si>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</si>
  <si>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</si>
  <si>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</si>
  <si>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</si>
  <si>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</si>
  <si>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</si>
  <si>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</si>
  <si>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</si>
  <si>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</si>
  <si>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</si>
  <si>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</si>
  <si>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</si>
  <si>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</si>
  <si>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</si>
  <si>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</si>
  <si>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</si>
  <si>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</si>
  <si>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</si>
  <si>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</si>
  <si>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</si>
  <si>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</si>
  <si>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</si>
  <si>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</si>
  <si>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</si>
  <si>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</si>
  <si>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</si>
  <si>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</si>
  <si>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</si>
  <si>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</si>
  <si>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</si>
  <si>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</si>
  <si>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</si>
  <si>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</si>
  <si>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</si>
  <si>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</si>
  <si>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</si>
  <si>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</si>
  <si>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</si>
  <si>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</si>
  <si>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</si>
  <si>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</si>
  <si>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</si>
  <si>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</si>
  <si>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</si>
  <si>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</si>
  <si>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</si>
  <si>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</si>
  <si>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</si>
  <si>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</si>
  <si>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</si>
  <si>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</si>
  <si>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</si>
  <si>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</si>
  <si>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</si>
  <si>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</si>
  <si>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</si>
  <si>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</si>
  <si>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</si>
  <si>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</si>
  <si>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</si>
  <si>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</si>
  <si>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</si>
  <si>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</si>
  <si>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</si>
  <si>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</si>
  <si>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</si>
  <si>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</si>
  <si>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</si>
  <si>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</si>
  <si>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</si>
  <si>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</si>
  <si>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</si>
  <si>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</si>
  <si>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</si>
  <si>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</si>
  <si>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</si>
  <si>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</si>
  <si>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</si>
  <si>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</si>
  <si>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</si>
  <si>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</si>
  <si>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</si>
  <si>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</si>
  <si>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</si>
  <si>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</si>
  <si>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</si>
  <si>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</si>
  <si>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</si>
  <si>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</si>
  <si>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</si>
  <si>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</si>
  <si>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</si>
  <si>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</si>
  <si>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</si>
  <si>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</si>
  <si>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</si>
  <si>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</si>
  <si>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</si>
  <si>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</si>
  <si>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</si>
  <si>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</si>
  <si>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</si>
  <si>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</si>
  <si>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</si>
  <si>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</si>
  <si>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</si>
  <si>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</si>
  <si>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</si>
  <si>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</si>
  <si>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</si>
  <si>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</si>
  <si>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</si>
  <si>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</si>
  <si>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</si>
  <si>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</si>
  <si>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</si>
  <si>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</si>
  <si>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</si>
  <si>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</si>
  <si>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</si>
  <si>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</si>
  <si>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</si>
  <si>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</si>
  <si>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</si>
  <si>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</si>
  <si>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</si>
  <si>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</si>
  <si>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</si>
  <si>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</si>
  <si>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</si>
  <si>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</si>
  <si>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</si>
  <si>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</si>
  <si>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</si>
  <si>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</si>
  <si>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</si>
  <si>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</si>
  <si>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</si>
  <si>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</si>
  <si>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</si>
  <si>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</si>
  <si>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</si>
  <si>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</si>
  <si>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</si>
  <si>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</si>
  <si>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</si>
  <si>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</si>
  <si>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</si>
  <si>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</si>
  <si>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</si>
  <si>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</si>
  <si>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</si>
  <si>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</si>
  <si>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</si>
  <si>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</si>
  <si>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</si>
  <si>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</si>
  <si>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</si>
  <si>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</si>
  <si>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</si>
  <si>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</si>
  <si>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</si>
  <si>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</si>
  <si>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</si>
  <si>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</si>
  <si>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</si>
  <si>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</si>
  <si>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</si>
  <si>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</si>
  <si>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</si>
  <si>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</si>
  <si>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</si>
  <si>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</si>
  <si>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</si>
  <si>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</si>
  <si>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</si>
  <si>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</si>
  <si>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</si>
  <si>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</si>
  <si>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</si>
  <si>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</si>
  <si>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</si>
  <si>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</si>
  <si>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</si>
  <si>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</si>
  <si>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</si>
  <si>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</si>
  <si>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</si>
  <si>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</si>
  <si>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</si>
  <si>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</si>
  <si>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</si>
  <si>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</si>
  <si>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</si>
  <si>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</si>
  <si>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</si>
  <si>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</si>
  <si>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</si>
  <si>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</si>
  <si>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</si>
  <si>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</si>
  <si>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</si>
  <si>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</si>
  <si>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</si>
  <si>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</si>
  <si>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</si>
  <si>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</si>
  <si>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</si>
  <si>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</si>
  <si>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</si>
  <si>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</si>
  <si>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</si>
  <si>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</si>
  <si>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</si>
  <si>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</si>
  <si>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</si>
  <si>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</si>
  <si>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</si>
  <si>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</si>
  <si>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</si>
  <si>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</si>
  <si>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</si>
  <si>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</si>
  <si>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</si>
  <si>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</si>
  <si>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</si>
  <si>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</si>
  <si>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</si>
  <si>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</si>
  <si>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</si>
  <si>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</si>
  <si>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</si>
  <si>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</si>
  <si>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</si>
  <si>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</si>
  <si>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</si>
  <si>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</si>
  <si>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</si>
  <si>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</si>
  <si>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</si>
  <si>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</si>
  <si>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</si>
  <si>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</si>
  <si>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</si>
  <si>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</si>
  <si>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</si>
  <si>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</si>
  <si>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</si>
  <si>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</si>
  <si>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</si>
  <si>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</si>
  <si>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</si>
  <si>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</si>
  <si>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</si>
  <si>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</si>
  <si>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</si>
  <si>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</si>
  <si>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</si>
  <si>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</si>
  <si>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</si>
  <si>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</si>
  <si>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</si>
  <si>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</si>
  <si>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</si>
  <si>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</si>
  <si>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</si>
  <si>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</si>
  <si>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</si>
  <si>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</si>
  <si>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</si>
  <si>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</si>
  <si>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</si>
  <si>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</si>
  <si>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</si>
  <si>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</si>
  <si>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</si>
  <si>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</si>
  <si>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</si>
  <si>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</si>
  <si>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</si>
  <si>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</si>
  <si>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</si>
  <si>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</si>
  <si>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</si>
  <si>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</si>
  <si>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</si>
  <si>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</si>
  <si>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</si>
  <si>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</si>
  <si>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</si>
  <si>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</si>
  <si>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</si>
  <si>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</si>
  <si>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</si>
  <si>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</si>
  <si>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</si>
  <si>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</si>
  <si>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</si>
  <si>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</si>
  <si>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</si>
  <si>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</si>
  <si>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</si>
  <si>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</si>
  <si>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</si>
  <si>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</si>
  <si>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</si>
  <si>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</si>
  <si>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</si>
  <si>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</si>
  <si>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</si>
  <si>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</si>
  <si>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</si>
  <si>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</si>
  <si>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</si>
  <si>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</si>
  <si>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</si>
  <si>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</si>
  <si>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</si>
  <si>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</si>
  <si>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</si>
  <si>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</si>
  <si>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</si>
  <si>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</si>
  <si>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</si>
  <si>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</si>
  <si>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</si>
  <si>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</si>
  <si>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</si>
  <si>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</si>
  <si>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</si>
  <si>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</si>
  <si>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</si>
  <si>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</si>
  <si>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</si>
  <si>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</si>
  <si>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</si>
  <si>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</si>
  <si>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</si>
  <si>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</si>
  <si>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</si>
  <si>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</si>
  <si>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</si>
  <si>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</si>
  <si>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</si>
  <si>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</si>
  <si>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</si>
  <si>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</si>
  <si>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</si>
  <si>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</si>
  <si>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</si>
  <si>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</si>
  <si>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</si>
  <si>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</si>
  <si>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</si>
  <si>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</si>
  <si>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</si>
  <si>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</si>
  <si>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</si>
  <si>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</si>
  <si>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</si>
  <si>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</si>
  <si>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</si>
  <si>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</si>
  <si>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</si>
  <si>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</si>
  <si>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</si>
  <si>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</si>
  <si>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</si>
  <si>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</si>
  <si>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</si>
  <si>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</si>
  <si>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</si>
  <si>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</si>
  <si>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</si>
  <si>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</si>
  <si>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</si>
  <si>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</si>
  <si>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</si>
  <si>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</si>
  <si>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</si>
  <si>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</si>
  <si>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</si>
  <si>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</si>
  <si>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</si>
  <si>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</si>
  <si>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</si>
  <si>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</si>
  <si>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</si>
  <si>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</si>
  <si>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</si>
  <si>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</si>
  <si>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</si>
  <si>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</si>
  <si>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</si>
  <si>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</si>
  <si>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</si>
  <si>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</si>
  <si>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</si>
  <si>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</si>
  <si>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</si>
  <si>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</si>
  <si>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</si>
  <si>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</si>
  <si>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</si>
  <si>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</si>
  <si>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</si>
  <si>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</si>
  <si>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</si>
  <si>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</si>
  <si>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</si>
  <si>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</si>
  <si>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</si>
  <si>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</si>
  <si>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</si>
  <si>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</si>
  <si>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</si>
  <si>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</si>
  <si>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</si>
  <si>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</si>
  <si>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</si>
  <si>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</si>
  <si>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</si>
  <si>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</si>
  <si>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</si>
  <si>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</si>
  <si>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</si>
  <si>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</si>
  <si>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</si>
  <si>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</si>
  <si>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</si>
  <si>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</si>
  <si>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</si>
  <si>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</si>
  <si>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</si>
  <si>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</si>
  <si>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</si>
  <si>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</si>
  <si>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</si>
  <si>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</si>
  <si>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</si>
  <si>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</si>
  <si>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</si>
  <si>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</si>
  <si>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</si>
  <si>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</si>
  <si>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</si>
  <si>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</si>
  <si>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</si>
  <si>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</si>
  <si>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</si>
  <si>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</si>
  <si>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</si>
  <si>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</si>
  <si>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</si>
  <si>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</si>
  <si>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</si>
  <si>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</si>
  <si>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</si>
  <si>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</si>
  <si>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</si>
  <si>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</si>
  <si>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</si>
  <si>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</si>
  <si>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</si>
  <si>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</si>
  <si>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</si>
  <si>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</si>
  <si>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</si>
  <si>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</si>
  <si>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</si>
  <si>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</si>
  <si>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</si>
  <si>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</si>
  <si>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</si>
  <si>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</si>
  <si>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</si>
  <si>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</si>
  <si>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</si>
  <si>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</si>
  <si>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</si>
  <si>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</si>
  <si>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</si>
  <si>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</si>
  <si>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</si>
  <si>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</si>
  <si>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</si>
  <si>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</si>
  <si>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</si>
  <si>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</si>
  <si>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</si>
  <si>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</si>
  <si>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</si>
  <si>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</si>
  <si>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</si>
  <si>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</si>
  <si>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</si>
  <si>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</si>
  <si>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</si>
  <si>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</si>
  <si>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</si>
  <si>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</si>
  <si>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</si>
  <si>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</si>
  <si>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</si>
  <si>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</si>
  <si>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</si>
  <si>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</si>
  <si>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</si>
  <si>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</si>
  <si>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</si>
  <si>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</si>
  <si>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</si>
  <si>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</si>
  <si>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</si>
  <si>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</si>
  <si>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</si>
  <si>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</si>
  <si>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</si>
  <si>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</si>
  <si>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</si>
  <si>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</si>
  <si>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</si>
  <si>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</si>
  <si>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</si>
  <si>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</si>
  <si>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</si>
  <si>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</si>
  <si>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</si>
  <si>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</si>
  <si>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</si>
  <si>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</si>
  <si>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</si>
  <si>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</si>
  <si>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</si>
  <si>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</si>
  <si>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</si>
  <si>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</si>
  <si>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</si>
  <si>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</si>
  <si>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</si>
  <si>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</si>
  <si>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</si>
  <si>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</si>
  <si>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</si>
  <si>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</si>
  <si>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</si>
  <si>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</si>
  <si>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</si>
  <si>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</si>
  <si>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</si>
  <si>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</si>
  <si>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</si>
  <si>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</si>
  <si>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</si>
  <si>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</si>
  <si>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</si>
  <si>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</si>
  <si>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</si>
  <si>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</si>
  <si>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</si>
  <si>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</si>
  <si>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</si>
  <si>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</si>
  <si>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</si>
  <si>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</si>
  <si>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</si>
  <si>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</si>
  <si>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</si>
  <si>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</si>
  <si>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</si>
  <si>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</si>
  <si>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</si>
  <si>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</si>
  <si>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</si>
  <si>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</si>
  <si>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</si>
  <si>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</si>
  <si>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</si>
  <si>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</si>
  <si>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</si>
  <si>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</si>
  <si>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</si>
  <si>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</si>
  <si>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</si>
  <si>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</si>
  <si>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</si>
  <si>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</si>
  <si>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</si>
  <si>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</si>
  <si>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</si>
  <si>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</si>
  <si>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</si>
  <si>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</si>
  <si>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</si>
  <si>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</si>
  <si>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</si>
  <si>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</si>
  <si>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</si>
  <si>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</si>
  <si>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</si>
  <si>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</si>
  <si>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</si>
  <si>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</si>
  <si>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</si>
  <si>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</si>
  <si>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</si>
  <si>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</si>
  <si>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</si>
  <si>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</si>
  <si>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</si>
  <si>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</si>
  <si>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</si>
  <si>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</si>
  <si>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</si>
  <si>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</si>
  <si>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</si>
  <si>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</si>
  <si>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</si>
  <si>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</si>
  <si>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</si>
  <si>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</si>
  <si>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</si>
  <si>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</si>
  <si>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</si>
  <si>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</si>
  <si>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</si>
  <si>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</si>
  <si>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</si>
  <si>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</si>
  <si>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</si>
  <si>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</si>
  <si>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</si>
  <si>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</si>
  <si>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</si>
  <si>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</si>
  <si>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</si>
  <si>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</si>
  <si>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</si>
  <si>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</si>
  <si>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</si>
  <si>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</si>
  <si>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</si>
  <si>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</si>
  <si>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</si>
  <si>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</si>
  <si>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</si>
  <si>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</si>
  <si>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</si>
  <si>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</si>
  <si>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</si>
  <si>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</si>
  <si>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</si>
  <si>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</si>
  <si>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</si>
  <si>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</si>
  <si>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</si>
  <si>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</si>
  <si>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</si>
  <si>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</si>
  <si>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</si>
  <si>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</si>
  <si>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</si>
  <si>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</si>
  <si>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</si>
  <si>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</si>
  <si>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</si>
  <si>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</si>
  <si>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</si>
  <si>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</si>
  <si>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</si>
  <si>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</si>
  <si>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</si>
  <si>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</si>
  <si>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</si>
  <si>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</si>
  <si>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</si>
  <si>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</si>
  <si>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</si>
  <si>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</si>
  <si>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</si>
  <si>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</si>
  <si>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</si>
  <si>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</si>
  <si>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</si>
  <si>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</si>
  <si>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</si>
  <si>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</si>
  <si>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</si>
  <si>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</si>
  <si>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</si>
  <si>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</si>
  <si>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</si>
  <si>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</si>
  <si>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</si>
  <si>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</si>
  <si>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</si>
  <si>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</si>
  <si>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</si>
  <si>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</si>
  <si>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</si>
  <si>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</si>
  <si>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</si>
  <si>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</si>
  <si>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</si>
  <si>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</si>
  <si>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</si>
  <si>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</si>
  <si>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</si>
  <si>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</si>
  <si>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</si>
  <si>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</si>
  <si>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</si>
  <si>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</si>
  <si>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</si>
  <si>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</si>
  <si>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</si>
  <si>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</si>
  <si>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</si>
  <si>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</si>
  <si>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</si>
  <si>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</si>
  <si>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</si>
  <si>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</si>
  <si>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</si>
  <si>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</si>
  <si>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</si>
  <si>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</si>
  <si>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</si>
  <si>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</si>
  <si>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</si>
  <si>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</si>
  <si>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</si>
  <si>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</si>
  <si>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</si>
  <si>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</si>
  <si>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</si>
  <si>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</si>
  <si>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</si>
  <si>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</si>
  <si>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</si>
  <si>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</si>
  <si>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</si>
  <si>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</si>
  <si>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</si>
  <si>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</si>
  <si>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</si>
  <si>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</si>
  <si>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</si>
  <si>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</si>
  <si>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</si>
  <si>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</si>
  <si>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</si>
  <si>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</si>
  <si>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</si>
  <si>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</si>
  <si>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</si>
  <si>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</si>
  <si>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</si>
  <si>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</si>
  <si>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</si>
  <si>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</si>
  <si>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</si>
  <si>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</si>
  <si>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</si>
  <si>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</si>
  <si>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</si>
  <si>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</si>
  <si>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</si>
  <si>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</si>
  <si>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</si>
  <si>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</si>
  <si>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</si>
  <si>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</si>
  <si>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</si>
  <si>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</si>
  <si>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</si>
  <si>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</si>
  <si>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</si>
  <si>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</si>
  <si>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</si>
  <si>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</si>
  <si>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</si>
  <si>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</si>
  <si>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</si>
  <si>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</si>
  <si>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</si>
  <si>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</si>
  <si>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</si>
  <si>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</si>
  <si>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</si>
  <si>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</si>
  <si>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</si>
  <si>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</si>
  <si>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</si>
  <si>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</si>
  <si>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</si>
  <si>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</si>
  <si>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</si>
  <si>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</si>
  <si>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</si>
  <si>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</si>
  <si>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</si>
  <si>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</si>
  <si>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</si>
  <si>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</si>
  <si>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</si>
  <si>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</si>
  <si>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</si>
  <si>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</si>
  <si>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</si>
  <si>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</si>
  <si>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</si>
  <si>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</si>
  <si>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</si>
  <si>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</si>
  <si>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</si>
  <si>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</si>
  <si>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</si>
  <si>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</si>
  <si>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</si>
  <si>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</si>
  <si>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</si>
  <si>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</si>
  <si>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</si>
  <si>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</si>
  <si>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</si>
  <si>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</si>
  <si>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</si>
  <si>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</si>
  <si>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</si>
  <si>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</si>
  <si>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</si>
  <si>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</si>
  <si>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</si>
  <si>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</si>
  <si>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</si>
  <si>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</si>
  <si>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</si>
  <si>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</si>
  <si>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</si>
  <si>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</si>
  <si>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</si>
  <si>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</si>
  <si>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</si>
  <si>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</si>
  <si>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</si>
  <si>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</si>
  <si>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</si>
  <si>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</si>
  <si>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</si>
  <si>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</si>
  <si>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</si>
  <si>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</si>
  <si>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</si>
  <si>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</si>
  <si>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</si>
  <si>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</si>
  <si>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</si>
  <si>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</si>
  <si>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</si>
  <si>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</si>
  <si>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</si>
  <si>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</si>
  <si>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</si>
  <si>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</si>
  <si>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</si>
  <si>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</si>
  <si>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</si>
  <si>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</si>
  <si>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</si>
  <si>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</si>
  <si>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</si>
  <si>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</si>
  <si>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</si>
  <si>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</si>
  <si>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</si>
  <si>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</si>
  <si>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</si>
  <si>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</si>
  <si>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</si>
  <si>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</si>
  <si>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</si>
  <si>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</si>
  <si>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</si>
  <si>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</si>
  <si>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</si>
  <si>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</si>
  <si>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</si>
  <si>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</si>
  <si>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</si>
  <si>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</si>
  <si>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</si>
  <si>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</si>
  <si>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</si>
  <si>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</si>
  <si>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</si>
  <si>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</si>
  <si>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</si>
  <si>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</si>
  <si>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</si>
  <si>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</si>
  <si>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</si>
  <si>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</si>
  <si>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</si>
  <si>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</si>
  <si>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</si>
  <si>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</si>
  <si>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</si>
  <si>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</si>
  <si>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</si>
  <si>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</si>
  <si>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</si>
  <si>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</si>
  <si>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</si>
  <si>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</si>
  <si>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</si>
  <si>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</si>
  <si>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</si>
  <si>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</si>
  <si>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</si>
  <si>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</si>
  <si>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</si>
  <si>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</si>
  <si>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</si>
  <si>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</si>
  <si>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</si>
  <si>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</si>
  <si>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</si>
  <si>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</si>
  <si>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</si>
  <si>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</si>
  <si>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</si>
  <si>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</si>
  <si>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</si>
  <si>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</si>
  <si>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</si>
  <si>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</si>
  <si>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</si>
  <si>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</si>
  <si>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</si>
  <si>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</si>
  <si>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</si>
  <si>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</si>
  <si>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</si>
  <si>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</si>
  <si>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</si>
  <si>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</si>
  <si>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</si>
  <si>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</si>
  <si>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</si>
  <si>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</si>
  <si>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</si>
  <si>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</si>
  <si>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</si>
  <si>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</si>
  <si>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</si>
  <si>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</si>
  <si>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</si>
  <si>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</si>
  <si>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</si>
  <si>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</si>
  <si>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</si>
  <si>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</si>
  <si>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</si>
  <si>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</si>
  <si>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</si>
  <si>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</si>
  <si>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</si>
  <si>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</si>
  <si>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</si>
  <si>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</si>
  <si>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</si>
  <si>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</si>
  <si>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</si>
  <si>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</si>
  <si>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</si>
  <si>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</si>
  <si>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</si>
  <si>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</si>
  <si>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</si>
  <si>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</si>
  <si>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</si>
  <si>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</si>
  <si>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</si>
  <si>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</si>
  <si>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</si>
  <si>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</si>
  <si>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</si>
  <si>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</si>
  <si>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</si>
  <si>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</si>
  <si>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</si>
  <si>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</si>
  <si>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</si>
  <si>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</si>
  <si>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</si>
  <si>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</si>
  <si>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</si>
  <si>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</si>
  <si>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</si>
  <si>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</si>
  <si>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</si>
  <si>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</si>
  <si>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</si>
  <si>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</si>
  <si>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</si>
  <si>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</si>
  <si>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</si>
  <si>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</si>
  <si>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</si>
  <si>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</si>
  <si>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</si>
  <si>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</si>
  <si>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</si>
  <si>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</si>
  <si>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</si>
  <si>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</si>
  <si>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</si>
  <si>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</si>
  <si>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</si>
  <si>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</si>
  <si>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</si>
  <si>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</si>
  <si>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</si>
  <si>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</si>
  <si>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</si>
  <si>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</si>
  <si>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</si>
  <si>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</si>
  <si>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</si>
  <si>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</si>
  <si>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</si>
  <si>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</si>
  <si>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</si>
  <si>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</si>
  <si>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</si>
  <si>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</si>
  <si>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</si>
  <si>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</si>
  <si>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</si>
  <si>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</si>
  <si>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</si>
  <si>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</si>
  <si>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</si>
  <si>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</si>
  <si>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</si>
  <si>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</si>
  <si>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</si>
  <si>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</si>
  <si>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</si>
  <si>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</si>
  <si>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</si>
  <si>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</si>
  <si>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</si>
  <si>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</si>
  <si>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</si>
  <si>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</si>
  <si>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</si>
  <si>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</si>
  <si>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</si>
  <si>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</si>
  <si>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</si>
  <si>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</si>
  <si>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</si>
  <si>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</si>
  <si>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</si>
  <si>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</si>
  <si>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</si>
  <si>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</si>
  <si>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</si>
  <si>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</si>
  <si>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</si>
  <si>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</si>
  <si>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</si>
  <si>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</si>
  <si>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</si>
  <si>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</si>
  <si>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</si>
  <si>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</si>
  <si>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</si>
  <si>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</si>
  <si>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</si>
  <si>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</si>
  <si>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</si>
  <si>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</si>
  <si>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</si>
  <si>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</si>
  <si>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</si>
  <si>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</si>
  <si>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</si>
  <si>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</si>
  <si>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</si>
  <si>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</si>
  <si>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</si>
  <si>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</si>
  <si>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</si>
  <si>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</si>
  <si>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</si>
  <si>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</si>
  <si>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</si>
  <si>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</si>
  <si>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</si>
  <si>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</si>
  <si>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</si>
  <si>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</si>
  <si>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</si>
  <si>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</si>
  <si>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</si>
  <si>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</si>
  <si>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</si>
  <si>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</si>
  <si>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</si>
  <si>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</si>
  <si>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</si>
  <si>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</si>
  <si>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</si>
  <si>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</si>
  <si>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</si>
  <si>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</si>
  <si>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</si>
  <si>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</si>
  <si>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</si>
  <si>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</si>
  <si>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</si>
  <si>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</si>
  <si>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</si>
  <si>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</si>
  <si>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</si>
  <si>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</si>
  <si>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</si>
  <si>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</si>
  <si>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</si>
  <si>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</si>
  <si>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</si>
  <si>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</si>
  <si>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</si>
  <si>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</si>
  <si>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</si>
  <si>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</si>
  <si>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</si>
  <si>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</si>
  <si>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</si>
  <si>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</si>
  <si>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</si>
  <si>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</si>
  <si>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</si>
  <si>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</si>
  <si>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</si>
  <si>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</si>
  <si>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</si>
  <si>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</si>
  <si>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</si>
  <si>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</si>
  <si>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</si>
  <si>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</si>
  <si>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</si>
  <si>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</si>
  <si>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</si>
  <si>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</si>
  <si>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</si>
  <si>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</si>
  <si>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</si>
  <si>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</si>
  <si>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</si>
  <si>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</si>
  <si>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</si>
  <si>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</si>
  <si>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</si>
  <si>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</si>
  <si>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</si>
  <si>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</si>
  <si>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</si>
  <si>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</si>
  <si>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</si>
  <si>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</si>
  <si>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</si>
  <si>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</si>
  <si>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</si>
  <si>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</si>
  <si>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</si>
  <si>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</si>
  <si>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</si>
  <si>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</si>
  <si>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</si>
  <si>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</si>
  <si>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</si>
  <si>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</si>
  <si>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</si>
  <si>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</si>
  <si>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</si>
  <si>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</si>
  <si>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</si>
  <si>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</si>
  <si>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</si>
  <si>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</si>
  <si>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</si>
  <si>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</si>
  <si>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</si>
  <si>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</si>
  <si>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</si>
  <si>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</si>
  <si>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</si>
  <si>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</si>
  <si>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</si>
  <si>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</si>
  <si>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</si>
  <si>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</si>
  <si>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</si>
  <si>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</si>
  <si>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</si>
  <si>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</si>
  <si>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</si>
  <si>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</si>
  <si>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</si>
  <si>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</si>
  <si>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</si>
  <si>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</si>
  <si>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</si>
  <si>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</si>
  <si>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</si>
  <si>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</si>
  <si>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</si>
  <si>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</si>
  <si>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</si>
  <si>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</si>
  <si>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</si>
  <si>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</si>
  <si>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</si>
  <si>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</si>
  <si>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</si>
  <si>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</si>
  <si>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</si>
  <si>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</si>
  <si>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</si>
  <si>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</si>
  <si>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</si>
  <si>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</si>
  <si>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</si>
  <si>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</si>
  <si>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</si>
  <si>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</si>
  <si>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</si>
  <si>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</si>
  <si>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</si>
  <si>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</si>
  <si>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</si>
  <si>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</si>
  <si>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</si>
  <si>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</si>
  <si>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</si>
  <si>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</si>
  <si>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</si>
  <si>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</si>
  <si>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</si>
  <si>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</si>
  <si>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</si>
  <si>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</si>
  <si>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</si>
  <si>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</si>
  <si>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</si>
  <si>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</si>
  <si>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</si>
  <si>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</si>
  <si>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</si>
  <si>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</si>
  <si>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</si>
  <si>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</si>
  <si>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</si>
  <si>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</si>
  <si>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</si>
  <si>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</si>
  <si>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</si>
  <si>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</si>
  <si>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</si>
  <si>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</si>
  <si>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</si>
  <si>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</si>
  <si>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</si>
  <si>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</si>
  <si>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</si>
  <si>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</si>
  <si>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</si>
  <si>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</si>
  <si>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</si>
  <si>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</si>
  <si>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</si>
  <si>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</si>
  <si>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</si>
  <si>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</si>
  <si>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</si>
  <si>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</si>
  <si>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</si>
  <si>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</si>
  <si>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</si>
  <si>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</si>
  <si>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</si>
  <si>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</si>
  <si>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</si>
  <si>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</si>
  <si>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</si>
  <si>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</si>
  <si>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</si>
  <si>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</si>
  <si>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</si>
  <si>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</si>
  <si>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</si>
  <si>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</si>
  <si>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</si>
  <si>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</si>
  <si>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</si>
  <si>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</si>
  <si>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</si>
  <si>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</si>
  <si>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</si>
  <si>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</si>
  <si>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</si>
  <si>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</si>
  <si>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</si>
  <si>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</si>
  <si>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</si>
  <si>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</si>
  <si>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</si>
  <si>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</si>
  <si>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</si>
  <si>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</si>
  <si>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</si>
  <si>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</si>
  <si>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</si>
  <si>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</si>
  <si>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</si>
  <si>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</si>
  <si>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</si>
  <si>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</si>
  <si>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</si>
  <si>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</si>
  <si>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</si>
  <si>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</si>
  <si>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</si>
  <si>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</si>
  <si>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</si>
  <si>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</si>
  <si>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</si>
  <si>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</si>
  <si>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</si>
  <si>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</si>
  <si>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</si>
  <si>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</si>
  <si>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</si>
  <si>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</si>
  <si>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</si>
  <si>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</si>
  <si>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</si>
  <si>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</si>
  <si>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</si>
  <si>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</si>
  <si>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</si>
  <si>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</si>
  <si>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</si>
  <si>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</si>
  <si>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</si>
  <si>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</si>
  <si>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</si>
  <si>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</si>
  <si>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</si>
  <si>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</si>
  <si>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</si>
  <si>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</si>
  <si>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</si>
  <si>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</si>
  <si>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</si>
  <si>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</si>
  <si>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</si>
  <si>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</si>
  <si>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</si>
  <si>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</si>
  <si>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</si>
  <si>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</si>
  <si>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</si>
  <si>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</si>
  <si>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</si>
  <si>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</si>
  <si>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</si>
  <si>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</si>
  <si>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</si>
  <si>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</si>
  <si>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</si>
  <si>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</si>
  <si>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</si>
  <si>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</si>
  <si>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</si>
  <si>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</si>
  <si>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</si>
  <si>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</si>
  <si>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</si>
  <si>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</si>
  <si>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</si>
  <si>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</si>
  <si>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</si>
  <si>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</si>
  <si>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</si>
  <si>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</si>
  <si>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</si>
  <si>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</si>
  <si>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</si>
  <si>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</si>
  <si>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</si>
  <si>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</si>
  <si>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</si>
  <si>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</si>
  <si>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</si>
  <si>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</si>
  <si>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</si>
  <si>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</si>
  <si>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</si>
  <si>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</si>
  <si>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</si>
  <si>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</si>
  <si>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</si>
  <si>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</si>
  <si>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</si>
  <si>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</si>
  <si>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</si>
  <si>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</si>
  <si>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</si>
  <si>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</si>
  <si>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</si>
  <si>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</si>
  <si>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</si>
  <si>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</si>
  <si>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</si>
  <si>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</si>
  <si>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</si>
  <si>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</si>
  <si>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</si>
  <si>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</si>
  <si>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</si>
  <si>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</si>
  <si>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</si>
  <si>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</si>
  <si>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</si>
  <si>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</si>
  <si>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</si>
  <si>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</si>
  <si>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</si>
  <si>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</si>
  <si>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</si>
  <si>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</si>
  <si>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</si>
  <si>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</si>
  <si>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</si>
  <si>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</si>
  <si>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</si>
  <si>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</si>
  <si>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</si>
  <si>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</si>
  <si>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</si>
  <si>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</si>
  <si>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</si>
  <si>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</si>
  <si>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</si>
  <si>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</si>
  <si>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</si>
  <si>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</si>
  <si>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</si>
  <si>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</si>
  <si>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</si>
  <si>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</si>
  <si>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</si>
  <si>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</si>
  <si>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</si>
  <si>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</si>
  <si>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</si>
  <si>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</si>
  <si>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</si>
  <si>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</si>
  <si>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</si>
  <si>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</si>
  <si>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</si>
  <si>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</si>
  <si>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</si>
  <si>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</si>
  <si>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</si>
  <si>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</si>
  <si>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</si>
  <si>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</si>
  <si>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</si>
  <si>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</si>
  <si>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</si>
  <si>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</si>
  <si>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</si>
  <si>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</si>
  <si>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</si>
  <si>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</si>
  <si>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</si>
  <si>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</si>
  <si>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</si>
  <si>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</si>
  <si>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</si>
  <si>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</si>
  <si>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</si>
  <si>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</si>
  <si>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</si>
  <si>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</si>
  <si>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</si>
  <si>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</si>
  <si>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</si>
  <si>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</si>
  <si>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</si>
  <si>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</si>
  <si>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</si>
  <si>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</si>
  <si>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</si>
  <si>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</si>
  <si>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</si>
  <si>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</si>
  <si>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</si>
  <si>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</si>
  <si>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</si>
  <si>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</si>
  <si>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</si>
  <si>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</si>
  <si>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</si>
  <si>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</si>
  <si>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</si>
  <si>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</si>
  <si>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</si>
  <si>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</si>
  <si>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</si>
  <si>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</si>
  <si>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</si>
  <si>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</si>
  <si>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</si>
  <si>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</si>
  <si>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</si>
  <si>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</si>
  <si>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</si>
  <si>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</si>
  <si>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</si>
  <si>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</si>
  <si>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</si>
  <si>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</si>
  <si>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</si>
  <si>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</si>
  <si>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</si>
  <si>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</si>
  <si>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</si>
  <si>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</si>
  <si>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</si>
  <si>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</si>
  <si>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</si>
  <si>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</si>
  <si>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</si>
  <si>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</si>
  <si>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</si>
  <si>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</si>
  <si>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</si>
  <si>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</si>
  <si>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</si>
  <si>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</si>
  <si>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</si>
  <si>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</si>
  <si>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</si>
  <si>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</si>
  <si>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</si>
  <si>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</si>
  <si>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</si>
  <si>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</si>
  <si>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</si>
  <si>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</si>
  <si>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</si>
  <si>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</si>
  <si>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</si>
  <si>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</si>
  <si>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</si>
  <si>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</si>
  <si>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</si>
  <si>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</si>
  <si>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</si>
  <si>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</si>
  <si>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</si>
  <si>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</si>
  <si>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</si>
  <si>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</si>
  <si>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</si>
  <si>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</si>
  <si>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</si>
  <si>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</si>
  <si>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</si>
  <si>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</si>
  <si>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</si>
  <si>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</si>
  <si>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</si>
  <si>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</si>
  <si>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</si>
  <si>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</si>
  <si>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</si>
  <si>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</si>
  <si>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</si>
  <si>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</si>
  <si>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</si>
  <si>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</si>
  <si>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</si>
  <si>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</si>
  <si>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</si>
  <si>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</si>
  <si>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</si>
  <si>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</si>
  <si>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</si>
  <si>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</si>
  <si>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</si>
  <si>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</si>
  <si>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</si>
  <si>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</si>
  <si>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</si>
  <si>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</si>
  <si>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</si>
  <si>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</si>
  <si>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</si>
  <si>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</si>
  <si>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</si>
  <si>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</si>
  <si>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</si>
  <si>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</si>
  <si>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</si>
  <si>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</si>
  <si>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</si>
  <si>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</si>
  <si>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</si>
  <si>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</si>
  <si>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</si>
  <si>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</si>
  <si>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</si>
  <si>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</si>
  <si>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</si>
  <si>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</si>
  <si>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</si>
  <si>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</si>
  <si>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</si>
  <si>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</si>
  <si>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</si>
  <si>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</si>
  <si>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</si>
  <si>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</si>
  <si>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</si>
  <si>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</si>
  <si>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</si>
  <si>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</si>
  <si>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</si>
  <si>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</si>
  <si>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</si>
  <si>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</si>
  <si>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</si>
  <si>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</si>
  <si>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</si>
  <si>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</si>
  <si>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</si>
  <si>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</si>
  <si>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</si>
  <si>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</si>
  <si>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</si>
  <si>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</si>
  <si>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</si>
  <si>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</si>
  <si>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</si>
  <si>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</si>
  <si>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</si>
  <si>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</si>
  <si>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</si>
  <si>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</si>
  <si>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</si>
  <si>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</si>
  <si>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</si>
  <si>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</si>
  <si>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</si>
  <si>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</si>
  <si>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</si>
  <si>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</si>
  <si>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</si>
  <si>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</si>
  <si>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</si>
  <si>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</si>
  <si>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</si>
  <si>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</si>
  <si>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</si>
  <si>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</si>
  <si>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</si>
  <si>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</si>
  <si>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</si>
  <si>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</si>
  <si>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</si>
  <si>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</si>
  <si>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</si>
  <si>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</si>
  <si>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</si>
  <si>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</si>
  <si>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</si>
  <si>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</si>
  <si>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</si>
  <si>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</si>
  <si>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</si>
  <si>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</si>
  <si>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</si>
  <si>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</si>
  <si>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</si>
  <si>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</si>
  <si>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</si>
  <si>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</si>
  <si>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</si>
  <si>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</si>
  <si>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</si>
  <si>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</si>
  <si>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</si>
  <si>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</si>
  <si>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</si>
  <si>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</si>
  <si>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</si>
  <si>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</si>
  <si>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</si>
  <si>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</si>
  <si>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</si>
  <si>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</si>
  <si>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</si>
  <si>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</si>
  <si>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</si>
  <si>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</si>
  <si>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</si>
  <si>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</si>
  <si>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</si>
  <si>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</si>
  <si>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</si>
  <si>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</si>
  <si>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</si>
  <si>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</si>
  <si>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</si>
  <si>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</si>
  <si>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</si>
  <si>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</si>
  <si>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</si>
  <si>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</si>
  <si>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</si>
  <si>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</si>
  <si>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</si>
  <si>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</si>
  <si>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</si>
  <si>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</si>
  <si>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</si>
  <si>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</si>
  <si>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</si>
  <si>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</si>
  <si>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</si>
  <si>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</si>
  <si>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</si>
  <si>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</si>
  <si>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</si>
  <si>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</si>
  <si>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</si>
  <si>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</si>
  <si>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</si>
  <si>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</si>
  <si>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</si>
  <si>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</si>
  <si>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</si>
  <si>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</si>
  <si>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</si>
  <si>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</si>
  <si>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</si>
  <si>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</si>
  <si>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</si>
  <si>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</si>
  <si>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</si>
  <si>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</si>
  <si>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</si>
  <si>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</si>
  <si>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</si>
  <si>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</si>
  <si>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</si>
  <si>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</si>
  <si>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</si>
  <si>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</si>
  <si>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</si>
  <si>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</si>
  <si>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</si>
  <si>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</si>
  <si>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</si>
  <si>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</si>
  <si>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</si>
  <si>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</si>
  <si>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</si>
  <si>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</si>
  <si>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</si>
  <si>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</si>
  <si>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</si>
  <si>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</si>
  <si>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</si>
  <si>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</si>
  <si>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</si>
  <si>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</si>
  <si>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</si>
  <si>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</si>
  <si>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</si>
  <si>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</si>
  <si>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</si>
  <si>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</si>
  <si>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</si>
  <si>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</si>
  <si>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</si>
  <si>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</si>
  <si>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</si>
  <si>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</si>
  <si>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</si>
  <si>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</si>
  <si>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</si>
  <si>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</si>
  <si>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</si>
  <si>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</si>
  <si>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</si>
  <si>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</si>
  <si>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</si>
  <si>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</si>
  <si>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</si>
  <si>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</si>
  <si>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</si>
  <si>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</si>
  <si>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</si>
  <si>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</si>
  <si>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</si>
  <si>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</si>
  <si>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</si>
  <si>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</si>
  <si>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</si>
  <si>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</si>
  <si>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</si>
  <si>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</si>
  <si>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</si>
  <si>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</si>
  <si>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</si>
  <si>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</si>
  <si>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</si>
  <si>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</si>
  <si>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</si>
  <si>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</si>
  <si>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</si>
  <si>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</si>
  <si>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</si>
  <si>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</si>
  <si>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</si>
  <si>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</si>
  <si>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</si>
  <si>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</si>
  <si>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</si>
  <si>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</si>
  <si>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</si>
  <si>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</si>
  <si>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</si>
  <si>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</si>
  <si>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</si>
  <si>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</si>
  <si>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</si>
  <si>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</si>
  <si>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</si>
  <si>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</si>
  <si>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</si>
  <si>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</si>
  <si>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</si>
  <si>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</si>
  <si>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</si>
  <si>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</si>
  <si>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</si>
  <si>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</si>
  <si>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</si>
  <si>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</si>
  <si>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</si>
  <si>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</si>
  <si>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</si>
  <si>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</si>
  <si>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</si>
  <si>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</si>
  <si>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</si>
  <si>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</si>
  <si>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</si>
  <si>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</si>
  <si>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</si>
  <si>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</si>
  <si>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</si>
  <si>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</si>
  <si>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</si>
  <si>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</si>
  <si>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</si>
  <si>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</si>
  <si>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</si>
  <si>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</si>
  <si>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</si>
  <si>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</si>
  <si>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</si>
  <si>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</si>
  <si>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</si>
  <si>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</si>
  <si>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</si>
  <si>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</si>
  <si>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</si>
  <si>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</si>
  <si>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</si>
  <si>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</si>
  <si>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</si>
  <si>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</si>
  <si>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</si>
  <si>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</si>
  <si>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</si>
  <si>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</si>
  <si>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</si>
  <si>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</si>
  <si>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</si>
  <si>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</si>
  <si>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</si>
  <si>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</si>
  <si>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</si>
  <si>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</si>
  <si>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</si>
  <si>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</si>
  <si>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</si>
  <si>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</si>
  <si>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</si>
  <si>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</si>
  <si>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</si>
  <si>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</si>
  <si>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</si>
  <si>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</si>
  <si>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</si>
  <si>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</si>
  <si>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</si>
  <si>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</si>
  <si>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</si>
  <si>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</si>
  <si>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</si>
  <si>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</si>
  <si>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</si>
  <si>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</si>
  <si>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</si>
  <si>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</si>
  <si>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</si>
  <si>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</si>
  <si>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</si>
  <si>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</si>
  <si>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</si>
  <si>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</si>
  <si>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</si>
  <si>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</si>
  <si>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</si>
  <si>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</si>
  <si>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</si>
  <si>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</si>
  <si>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</si>
  <si>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</si>
  <si>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</si>
  <si>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</si>
  <si>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</si>
  <si>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</si>
  <si>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</si>
  <si>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</si>
  <si>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</si>
  <si>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</si>
  <si>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</si>
  <si>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</si>
  <si>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</si>
  <si>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</si>
  <si>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</si>
  <si>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</si>
  <si>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</si>
  <si>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</si>
  <si>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</si>
  <si>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</si>
  <si>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</si>
  <si>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</si>
  <si>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</si>
  <si>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</si>
  <si>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</si>
  <si>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</si>
  <si>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</si>
  <si>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</si>
  <si>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</si>
  <si>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</si>
  <si>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</si>
  <si>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</si>
  <si>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</si>
  <si>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</si>
  <si>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</si>
  <si>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</si>
  <si>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</si>
  <si>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</si>
  <si>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</si>
  <si>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</si>
  <si>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</si>
  <si>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</si>
  <si>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</si>
  <si>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</si>
  <si>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</si>
  <si>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</si>
  <si>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</si>
  <si>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</si>
  <si>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</si>
  <si>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</si>
  <si>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</si>
  <si>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</si>
  <si>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</si>
  <si>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</si>
  <si>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</si>
  <si>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</si>
  <si>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</si>
  <si>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</si>
  <si>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</si>
  <si>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</si>
  <si>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</si>
  <si>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</si>
  <si>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</si>
  <si>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</si>
  <si>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</si>
  <si>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</si>
  <si>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</si>
  <si>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</si>
  <si>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</si>
  <si>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</si>
  <si>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</si>
  <si>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</si>
  <si>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</si>
  <si>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</si>
  <si>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</si>
  <si>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</si>
  <si>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</si>
  <si>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</si>
  <si>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</si>
  <si>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</si>
  <si>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</si>
  <si>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</si>
  <si>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</si>
  <si>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</si>
  <si>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</si>
  <si>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</si>
  <si>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</si>
  <si>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</si>
  <si>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</si>
  <si>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</si>
  <si>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</si>
  <si>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</si>
  <si>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</si>
  <si>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</si>
  <si>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</si>
  <si>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</si>
  <si>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</si>
  <si>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</si>
  <si>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</si>
  <si>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</si>
  <si>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</si>
  <si>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</si>
  <si>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</si>
  <si>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</si>
  <si>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</si>
  <si>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</si>
  <si>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</si>
  <si>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</si>
  <si>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</si>
  <si>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</si>
  <si>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</si>
  <si>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</si>
  <si>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</si>
  <si>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</si>
  <si>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</si>
  <si>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</si>
  <si>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</si>
  <si>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</si>
  <si>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</si>
  <si>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</si>
  <si>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</si>
  <si>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</si>
  <si>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</si>
  <si>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</si>
  <si>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</si>
  <si>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</si>
  <si>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</si>
  <si>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</si>
  <si>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</si>
  <si>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</si>
  <si>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</si>
  <si>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</si>
  <si>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</si>
  <si>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</si>
  <si>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</si>
  <si>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</si>
  <si>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</si>
  <si>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</si>
  <si>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</si>
  <si>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</si>
  <si>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</si>
  <si>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</si>
  <si>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</si>
  <si>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</si>
  <si>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</si>
  <si>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</si>
  <si>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</si>
  <si>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</si>
  <si>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</si>
  <si>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</si>
  <si>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</si>
  <si>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</si>
  <si>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</si>
  <si>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</si>
  <si>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</si>
  <si>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</si>
  <si>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</si>
  <si>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</si>
  <si>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</si>
  <si>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</si>
  <si>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</si>
  <si>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</si>
  <si>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</si>
  <si>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</si>
  <si>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</si>
  <si>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</si>
  <si>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</si>
  <si>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</si>
  <si>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</si>
  <si>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</si>
  <si>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</si>
  <si>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</si>
  <si>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</si>
  <si>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</si>
  <si>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</si>
  <si>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</si>
  <si>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</si>
  <si>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</si>
  <si>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</si>
  <si>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</si>
  <si>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</si>
  <si>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</si>
  <si>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</si>
  <si>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</si>
  <si>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</si>
  <si>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</si>
  <si>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</si>
  <si>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</si>
  <si>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</si>
  <si>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</si>
  <si>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</si>
  <si>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</si>
  <si>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</si>
  <si>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</si>
  <si>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</si>
  <si>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</si>
  <si>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</si>
  <si>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</si>
  <si>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</si>
  <si>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</si>
  <si>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</si>
  <si>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</si>
  <si>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</si>
  <si>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</si>
  <si>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</si>
  <si>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</si>
  <si>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</si>
  <si>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</si>
  <si>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</si>
  <si>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</si>
  <si>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</si>
  <si>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</si>
  <si>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</si>
  <si>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</si>
  <si>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</si>
  <si>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</si>
  <si>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</si>
  <si>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</si>
  <si>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</si>
  <si>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</si>
  <si>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</si>
  <si>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</si>
  <si>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</si>
  <si>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</si>
  <si>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</si>
  <si>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</si>
  <si>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</si>
  <si>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</si>
  <si>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</si>
  <si>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</si>
  <si>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</si>
  <si>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</si>
  <si>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</si>
  <si>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</si>
  <si>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</si>
  <si>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</si>
  <si>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</si>
  <si>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</si>
  <si>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</si>
  <si>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</si>
  <si>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</si>
  <si>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</si>
  <si>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</si>
  <si>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</si>
  <si>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</si>
  <si>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</si>
  <si>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</si>
  <si>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</si>
  <si>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</si>
  <si>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</si>
  <si>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</si>
  <si>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</si>
  <si>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</si>
  <si>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</si>
  <si>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</si>
  <si>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</si>
  <si>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</si>
  <si>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</si>
  <si>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</si>
  <si>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</si>
  <si>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</si>
  <si>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</si>
  <si>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</si>
  <si>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</si>
  <si>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</si>
  <si>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</si>
  <si>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</si>
  <si>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</si>
  <si>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</si>
  <si>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</si>
  <si>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</si>
  <si>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</si>
  <si>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</si>
  <si>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</si>
  <si>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</si>
  <si>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</si>
  <si>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</si>
  <si>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</si>
  <si>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</si>
  <si>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</si>
  <si>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</si>
  <si>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</si>
  <si>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</si>
  <si>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</si>
  <si>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</si>
  <si>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</si>
  <si>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</si>
  <si>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</si>
  <si>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</si>
  <si>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</si>
  <si>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</si>
  <si>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</si>
  <si>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</si>
  <si>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</si>
  <si>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</si>
  <si>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</si>
  <si>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</si>
  <si>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</si>
  <si>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</si>
  <si>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</si>
  <si>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</si>
  <si>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</si>
  <si>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</si>
  <si>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</si>
  <si>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</si>
  <si>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</si>
  <si>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</si>
  <si>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</si>
  <si>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</si>
  <si>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</si>
  <si>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</si>
  <si>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</si>
  <si>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</si>
  <si>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</si>
  <si>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</si>
  <si>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</si>
  <si>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</si>
  <si>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</si>
  <si>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</si>
  <si>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</si>
  <si>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</si>
  <si>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</si>
  <si>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</si>
  <si>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</si>
  <si>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</si>
  <si>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</si>
  <si>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</si>
  <si>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</si>
  <si>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</si>
  <si>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</si>
  <si>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</si>
  <si>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</si>
  <si>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</si>
  <si>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</si>
  <si>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</si>
  <si>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</si>
  <si>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</si>
  <si>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</si>
  <si>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</si>
  <si>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</si>
  <si>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</si>
  <si>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</si>
  <si>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</si>
  <si>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</si>
  <si>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</si>
  <si>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</si>
  <si>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</si>
  <si>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</si>
  <si>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</si>
  <si>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</si>
  <si>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</si>
  <si>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</si>
  <si>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</si>
  <si>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</si>
  <si>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</si>
  <si>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</si>
  <si>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</si>
  <si>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</si>
  <si>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</si>
  <si>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</si>
  <si>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</si>
  <si>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</si>
  <si>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</si>
  <si>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</si>
  <si>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</si>
  <si>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</si>
  <si>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</si>
  <si>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</si>
  <si>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</si>
  <si>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</si>
  <si>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</si>
  <si>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</si>
  <si>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</si>
  <si>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</si>
  <si>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</si>
  <si>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</si>
  <si>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</si>
  <si>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</si>
  <si>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</si>
  <si>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</si>
  <si>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</si>
  <si>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</si>
  <si>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</si>
  <si>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</si>
  <si>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</si>
  <si>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</si>
  <si>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</si>
  <si>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</si>
  <si>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</si>
  <si>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</si>
  <si>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</si>
  <si>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</si>
  <si>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</si>
  <si>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</si>
  <si>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</si>
  <si>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</si>
  <si>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</si>
  <si>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</si>
  <si>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</si>
  <si>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</si>
  <si>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</si>
  <si>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</si>
  <si>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</si>
  <si>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</si>
  <si>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</si>
  <si>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</si>
  <si>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</si>
  <si>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</si>
  <si>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</si>
  <si>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</si>
  <si>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</si>
  <si>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</si>
  <si>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</si>
  <si>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</si>
  <si>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</si>
  <si>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</si>
  <si>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</si>
  <si>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</si>
  <si>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</si>
  <si>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</si>
  <si>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</si>
  <si>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</si>
  <si>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</si>
  <si>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</si>
  <si>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</si>
  <si>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</si>
  <si>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</si>
  <si>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</si>
  <si>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</si>
  <si>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</si>
  <si>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</si>
  <si>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</si>
  <si>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</si>
  <si>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</si>
  <si>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</si>
  <si>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</si>
  <si>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</si>
  <si>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</si>
  <si>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</si>
  <si>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</si>
  <si>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</si>
  <si>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</si>
  <si>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</si>
  <si>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</si>
  <si>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</si>
  <si>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</si>
  <si>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</si>
  <si>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</si>
  <si>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</si>
  <si>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</si>
  <si>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</si>
  <si>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</si>
  <si>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</si>
  <si>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</si>
  <si>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</si>
  <si>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</si>
  <si>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</si>
  <si>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</si>
  <si>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</si>
  <si>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</si>
  <si>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</si>
  <si>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</si>
  <si>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</si>
  <si>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</si>
  <si>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</si>
  <si>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</si>
  <si>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</si>
  <si>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</si>
  <si>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</si>
  <si>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</si>
  <si>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</si>
  <si>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</si>
  <si>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</si>
  <si>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</si>
  <si>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</si>
  <si>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</si>
  <si>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</si>
  <si>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</si>
  <si>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</si>
  <si>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</si>
  <si>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</si>
  <si>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</si>
  <si>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</si>
  <si>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</si>
  <si>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</si>
  <si>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</si>
  <si>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</si>
  <si>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</si>
  <si>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</si>
  <si>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</si>
  <si>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</si>
  <si>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</si>
  <si>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</si>
  <si>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</si>
  <si>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</si>
  <si>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</si>
  <si>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</si>
  <si>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</si>
  <si>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</si>
  <si>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</si>
  <si>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</si>
  <si>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</si>
  <si>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</si>
  <si>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</si>
  <si>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</si>
  <si>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</si>
  <si>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</si>
  <si>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</si>
  <si>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</si>
  <si>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</si>
  <si>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</si>
  <si>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</si>
  <si>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</si>
  <si>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</si>
  <si>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</si>
  <si>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</si>
  <si>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</si>
  <si>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</si>
  <si>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</si>
  <si>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</si>
  <si>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</si>
  <si>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</si>
  <si>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</si>
  <si>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</si>
  <si>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</si>
  <si>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</si>
  <si>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</si>
  <si>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</si>
  <si>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</si>
  <si>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</si>
  <si>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</si>
  <si>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</si>
  <si>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</si>
  <si>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</si>
  <si>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</si>
  <si>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</si>
  <si>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</si>
  <si>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</si>
  <si>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</si>
  <si>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</si>
  <si>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</si>
  <si>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</si>
  <si>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</si>
  <si>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</si>
  <si>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</si>
  <si>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</si>
  <si>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</si>
  <si>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</si>
  <si>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</si>
  <si>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</si>
  <si>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</si>
  <si>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</si>
  <si>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</si>
  <si>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</si>
  <si>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</si>
  <si>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</si>
  <si>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</si>
  <si>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</si>
  <si>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</si>
  <si>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</si>
  <si>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</si>
  <si>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</si>
  <si>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</si>
  <si>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</si>
  <si>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</si>
  <si>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</si>
  <si>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</si>
  <si>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</si>
  <si>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</si>
  <si>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</si>
  <si>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</si>
  <si>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</si>
  <si>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</si>
  <si>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</si>
  <si>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</si>
  <si>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</si>
  <si>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</si>
  <si>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</si>
  <si>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</si>
  <si>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</si>
  <si>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</si>
  <si>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</si>
  <si>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</si>
  <si>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</si>
  <si>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</si>
  <si>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</si>
  <si>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</si>
  <si>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</si>
  <si>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</si>
  <si>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</si>
  <si>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</si>
  <si>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</si>
  <si>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</si>
  <si>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</si>
  <si>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</si>
  <si>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</si>
  <si>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</si>
  <si>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</si>
  <si>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</si>
  <si>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</si>
  <si>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</si>
  <si>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</si>
  <si>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</si>
  <si>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</si>
  <si>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</si>
  <si>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</si>
  <si>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</si>
  <si>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</si>
  <si>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</si>
  <si>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</si>
  <si>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</si>
  <si>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</si>
  <si>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</si>
  <si>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</si>
  <si>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</si>
  <si>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</si>
  <si>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</si>
  <si>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</si>
  <si>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</si>
  <si>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</si>
  <si>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</si>
  <si>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</si>
  <si>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</si>
  <si>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</si>
  <si>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</si>
  <si>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</si>
  <si>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</si>
  <si>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</si>
  <si>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</si>
  <si>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</si>
  <si>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</si>
  <si>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</si>
  <si>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</si>
  <si>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</si>
  <si>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</si>
  <si>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</si>
  <si>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</si>
  <si>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</si>
  <si>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</si>
  <si>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</si>
  <si>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</si>
  <si>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</si>
  <si>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</si>
  <si>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</si>
  <si>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</si>
  <si>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</si>
  <si>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</si>
  <si>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</si>
  <si>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</si>
  <si>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</si>
  <si>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</si>
  <si>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</si>
  <si>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</si>
  <si>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</si>
  <si>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</si>
  <si>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</si>
  <si>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</si>
  <si>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</si>
  <si>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</si>
  <si>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</si>
  <si>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</si>
  <si>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</si>
  <si>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</si>
  <si>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</si>
  <si>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</si>
  <si>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</si>
  <si>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</si>
  <si>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</si>
  <si>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</si>
  <si>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</si>
  <si>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</si>
  <si>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</si>
  <si>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</si>
  <si>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</si>
  <si>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</si>
  <si>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</si>
  <si>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</si>
  <si>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</si>
  <si>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</si>
  <si>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</si>
  <si>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</si>
  <si>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</si>
  <si>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</si>
  <si>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</si>
  <si>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</si>
  <si>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</si>
  <si>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</si>
  <si>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</si>
  <si>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</si>
  <si>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</si>
  <si>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</si>
  <si>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</si>
  <si>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</si>
  <si>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</si>
  <si>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</si>
  <si>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</si>
  <si>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</si>
  <si>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</si>
  <si>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</si>
  <si>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</si>
  <si>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</si>
  <si>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</si>
  <si>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</si>
  <si>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</si>
  <si>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</si>
  <si>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</si>
  <si>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</si>
  <si>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</si>
  <si>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</si>
  <si>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</si>
  <si>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</si>
  <si>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</si>
  <si>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</si>
  <si>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</si>
  <si>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</si>
  <si>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</si>
  <si>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</si>
  <si>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</si>
  <si>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</si>
  <si>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</si>
  <si>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</si>
  <si>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</si>
  <si>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</si>
  <si>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</si>
  <si>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</si>
  <si>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</si>
  <si>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</si>
  <si>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</si>
  <si>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</si>
  <si>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</si>
  <si>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</si>
  <si>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</si>
  <si>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</si>
  <si>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</si>
  <si>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</si>
  <si>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</si>
  <si>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</si>
  <si>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</si>
  <si>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</si>
  <si>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</si>
  <si>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</si>
  <si>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</si>
  <si>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</si>
  <si>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</si>
  <si>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</si>
  <si>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</si>
  <si>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</si>
  <si>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</si>
  <si>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</si>
  <si>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</si>
  <si>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</si>
  <si>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</si>
  <si>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</si>
  <si>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</si>
  <si>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</si>
  <si>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</si>
  <si>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</si>
  <si>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</si>
  <si>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</si>
  <si>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</si>
  <si>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</si>
  <si>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</si>
  <si>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</si>
  <si>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</si>
  <si>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</si>
  <si>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</si>
  <si>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</si>
  <si>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</si>
  <si>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</si>
  <si>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</si>
  <si>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</si>
  <si>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</si>
  <si>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</si>
  <si>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</si>
  <si>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</si>
  <si>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</si>
  <si>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</si>
  <si>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</si>
  <si>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</si>
  <si>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</si>
  <si>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</si>
  <si>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</si>
  <si>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</si>
  <si>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</si>
  <si>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</si>
  <si>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</si>
  <si>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</si>
  <si>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</si>
  <si>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</si>
  <si>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</si>
  <si>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</si>
  <si>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</si>
  <si>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</si>
  <si>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</si>
  <si>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</si>
  <si>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</si>
  <si>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</si>
  <si>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</si>
  <si>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</si>
  <si>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</si>
  <si>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</si>
  <si>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</si>
  <si>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</si>
  <si>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</si>
  <si>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</si>
  <si>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</si>
  <si>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</si>
  <si>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</si>
  <si>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</si>
  <si>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</si>
  <si>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</si>
  <si>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</si>
  <si>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</si>
  <si>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</si>
  <si>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</si>
  <si>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</si>
  <si>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</si>
  <si>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</si>
  <si>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</si>
  <si>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</si>
  <si>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</si>
  <si>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</si>
  <si>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</si>
  <si>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</si>
  <si>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</si>
  <si>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</si>
  <si>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</si>
  <si>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</si>
  <si>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</si>
  <si>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</si>
  <si>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</si>
  <si>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</si>
  <si>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</si>
  <si>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</si>
  <si>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</si>
  <si>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</si>
  <si>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</si>
  <si>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</si>
  <si>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</si>
  <si>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</si>
  <si>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</si>
  <si>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</si>
  <si>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</si>
  <si>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</si>
  <si>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</si>
  <si>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</si>
  <si>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</si>
  <si>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</si>
  <si>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</si>
  <si>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</si>
  <si>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</si>
  <si>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</si>
  <si>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</si>
  <si>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</si>
  <si>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</si>
  <si>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</si>
  <si>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</si>
  <si>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</si>
  <si>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</si>
  <si>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</si>
  <si>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</si>
  <si>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</si>
  <si>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</si>
  <si>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</si>
  <si>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</si>
  <si>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</si>
  <si>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</si>
  <si>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</si>
  <si>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</si>
  <si>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</si>
  <si>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</si>
  <si>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</si>
  <si>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</si>
  <si>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</si>
  <si>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</si>
  <si>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</si>
  <si>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</si>
  <si>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</si>
  <si>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</si>
  <si>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</si>
  <si>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</si>
  <si>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</si>
  <si>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</si>
  <si>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</si>
  <si>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</si>
  <si>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</si>
  <si>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</si>
  <si>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</si>
  <si>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</si>
  <si>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</si>
  <si>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</si>
  <si>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</si>
  <si>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</si>
  <si>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</si>
  <si>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</si>
  <si>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</si>
  <si>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</si>
  <si>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</si>
  <si>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</si>
  <si>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</si>
  <si>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</si>
  <si>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</si>
  <si>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</si>
  <si>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</si>
  <si>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</si>
  <si>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</si>
  <si>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</si>
  <si>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</si>
  <si>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</si>
  <si>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</si>
  <si>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</si>
  <si>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</si>
  <si>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</si>
  <si>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</si>
  <si>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</si>
  <si>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</si>
  <si>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</si>
  <si>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</si>
  <si>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</si>
  <si>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</si>
  <si>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</si>
  <si>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</si>
  <si>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</si>
  <si>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</si>
  <si>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</si>
  <si>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</si>
  <si>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</si>
  <si>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</si>
  <si>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</si>
  <si>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</si>
  <si>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</si>
  <si>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</si>
  <si>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</si>
  <si>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</si>
  <si>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</si>
  <si>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</si>
  <si>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</si>
  <si>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</si>
  <si>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</si>
  <si>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</si>
  <si>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</si>
  <si>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</si>
  <si>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</si>
  <si>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</si>
  <si>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</si>
  <si>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</si>
  <si>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</si>
  <si>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</si>
  <si>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</si>
  <si>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</si>
  <si>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</si>
  <si>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</si>
  <si>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</si>
  <si>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</si>
  <si>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</si>
  <si>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</si>
  <si>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</si>
  <si>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</si>
  <si>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</si>
  <si>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</si>
  <si>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</si>
  <si>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</si>
  <si>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</si>
  <si>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</si>
  <si>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</si>
  <si>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</si>
  <si>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</si>
  <si>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</si>
  <si>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</si>
  <si>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</si>
  <si>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</si>
  <si>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</si>
  <si>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</si>
  <si>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</si>
  <si>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</si>
  <si>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</si>
  <si>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</si>
  <si>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</si>
  <si>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</si>
  <si>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</si>
  <si>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</si>
  <si>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</si>
  <si>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</si>
  <si>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</si>
  <si>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</si>
  <si>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</si>
  <si>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</si>
  <si>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</si>
  <si>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</si>
  <si>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</si>
  <si>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</si>
  <si>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</si>
  <si>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</si>
  <si>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</si>
  <si>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</si>
  <si>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</si>
  <si>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</si>
  <si>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</si>
  <si>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</si>
  <si>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</si>
  <si>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</si>
  <si>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</si>
  <si>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</si>
  <si>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</si>
  <si>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</si>
  <si>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</si>
  <si>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</si>
  <si>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</si>
  <si>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</si>
  <si>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</si>
  <si>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</si>
  <si>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</si>
  <si>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</si>
  <si>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</si>
  <si>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</si>
  <si>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</si>
  <si>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</si>
  <si>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</si>
  <si>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</si>
  <si>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</si>
  <si>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</si>
  <si>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</si>
  <si>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</si>
  <si>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</si>
  <si>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</si>
  <si>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</si>
  <si>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</si>
  <si>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</si>
  <si>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</si>
  <si>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</si>
  <si>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</si>
  <si>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</si>
  <si>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</si>
  <si>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</si>
  <si>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</si>
  <si>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</si>
  <si>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</si>
  <si>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</si>
  <si>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</si>
  <si>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</si>
  <si>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</si>
  <si>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</si>
  <si>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</si>
  <si>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</si>
  <si>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</si>
  <si>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</si>
  <si>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</si>
  <si>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</si>
  <si>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</si>
  <si>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</si>
  <si>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</si>
  <si>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</si>
  <si>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</si>
  <si>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</si>
  <si>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</si>
  <si>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</si>
  <si>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</si>
  <si>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</si>
  <si>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</si>
  <si>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</si>
  <si>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</si>
  <si>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</si>
  <si>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</si>
  <si>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</si>
  <si>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</si>
  <si>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</si>
  <si>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</si>
  <si>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</si>
  <si>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</si>
  <si>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</si>
  <si>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</si>
  <si>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</si>
  <si>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</si>
  <si>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</si>
  <si>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</si>
  <si>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</si>
  <si>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</si>
  <si>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</si>
  <si>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</si>
  <si>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</si>
  <si>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</si>
  <si>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</si>
  <si>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</si>
  <si>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</si>
  <si>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</si>
  <si>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</si>
  <si>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</si>
  <si>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</si>
  <si>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</si>
  <si>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</si>
  <si>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</si>
  <si>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</si>
  <si>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</si>
  <si>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</si>
  <si>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</si>
  <si>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</si>
  <si>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</si>
  <si>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</si>
  <si>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</si>
  <si>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</si>
  <si>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</si>
  <si>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</si>
  <si>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</si>
  <si>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</si>
  <si>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</si>
  <si>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</si>
  <si>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</si>
  <si>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</si>
  <si>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</si>
  <si>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</si>
  <si>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</si>
  <si>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</si>
  <si>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</si>
  <si>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</si>
  <si>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</si>
  <si>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</si>
  <si>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</si>
  <si>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</si>
  <si>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</si>
  <si>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</si>
  <si>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</si>
  <si>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</si>
  <si>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</si>
  <si>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</si>
  <si>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</si>
  <si>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</si>
  <si>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</si>
  <si>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</si>
  <si>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</si>
  <si>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</si>
  <si>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</si>
  <si>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</si>
  <si>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</si>
  <si>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</si>
  <si>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</si>
  <si>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</si>
  <si>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</si>
  <si>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</si>
  <si>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</si>
  <si>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</si>
  <si>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</si>
  <si>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</si>
  <si>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</si>
  <si>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</si>
  <si>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</si>
  <si>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</si>
  <si>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</si>
  <si>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</si>
  <si>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</si>
  <si>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</si>
  <si>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</si>
  <si>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</si>
  <si>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</si>
  <si>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</si>
  <si>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</si>
  <si>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</si>
  <si>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</si>
  <si>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</si>
  <si>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</si>
  <si>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</si>
  <si>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</si>
  <si>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</si>
  <si>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</si>
  <si>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</si>
  <si>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</si>
  <si>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</si>
  <si>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</si>
  <si>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</si>
  <si>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</si>
  <si>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</si>
  <si>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</si>
  <si>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</si>
  <si>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</si>
  <si>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</si>
  <si>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</si>
  <si>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</si>
  <si>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</si>
  <si>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</si>
  <si>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</si>
  <si>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</si>
  <si>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</si>
  <si>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</si>
  <si>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</si>
  <si>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</si>
  <si>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</si>
  <si>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</si>
  <si>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</si>
  <si>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</si>
  <si>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</si>
  <si>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</si>
  <si>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</si>
  <si>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</si>
  <si>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</si>
  <si>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</si>
  <si>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</si>
  <si>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</si>
  <si>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</si>
  <si>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</si>
  <si>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</si>
  <si>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</si>
  <si>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</si>
  <si>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</si>
  <si>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</si>
  <si>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</si>
  <si>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</si>
  <si>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</si>
  <si>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</si>
  <si>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</si>
  <si>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</si>
  <si>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</si>
  <si>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</si>
  <si>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</si>
  <si>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</si>
  <si>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</si>
  <si>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</si>
  <si>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</si>
  <si>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</si>
  <si>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</si>
  <si>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</si>
  <si>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</si>
  <si>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</si>
  <si>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</si>
  <si>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</si>
  <si>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</si>
  <si>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</si>
  <si>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</si>
  <si>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</si>
  <si>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</si>
  <si>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</si>
  <si>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</si>
  <si>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</si>
  <si>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</si>
  <si>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</si>
  <si>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</si>
  <si>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</si>
  <si>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</si>
  <si>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</si>
  <si>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</si>
  <si>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</si>
  <si>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</si>
  <si>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</si>
  <si>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</si>
  <si>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</si>
  <si>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</si>
  <si>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</si>
  <si>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</si>
  <si>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</si>
  <si>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</si>
  <si>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</si>
  <si>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</si>
  <si>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</si>
  <si>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</si>
  <si>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</si>
  <si>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</si>
  <si>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</si>
  <si>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</si>
  <si>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</si>
  <si>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</si>
  <si>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</si>
  <si>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</si>
  <si>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</si>
  <si>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</si>
  <si>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</si>
  <si>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</si>
  <si>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</si>
  <si>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</si>
  <si>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</si>
  <si>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</si>
  <si>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</si>
  <si>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</si>
  <si>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</si>
  <si>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</si>
  <si>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</si>
  <si>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</si>
  <si>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</si>
  <si>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</si>
  <si>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</si>
  <si>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</si>
  <si>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</si>
  <si>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</si>
  <si>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</si>
  <si>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</si>
  <si>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</si>
  <si>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</si>
  <si>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</si>
  <si>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</si>
  <si>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</si>
  <si>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</si>
  <si>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</si>
  <si>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</si>
  <si>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</si>
  <si>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</si>
  <si>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</si>
  <si>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</si>
  <si>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</si>
  <si>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</si>
  <si>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</si>
  <si>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</si>
  <si>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</si>
  <si>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</si>
  <si>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</si>
  <si>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</si>
  <si>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</si>
  <si>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</si>
  <si>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</si>
  <si>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</si>
  <si>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</si>
  <si>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</si>
  <si>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</si>
  <si>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</si>
  <si>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</si>
  <si>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</si>
  <si>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</si>
  <si>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</si>
  <si>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</si>
  <si>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</si>
  <si>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</si>
  <si>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</si>
  <si>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</si>
  <si>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</si>
  <si>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</si>
  <si>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</si>
  <si>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</si>
  <si>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</si>
  <si>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</si>
  <si>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</si>
  <si>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</si>
  <si>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</si>
  <si>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</si>
  <si>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</si>
  <si>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</si>
  <si>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</si>
  <si>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</si>
  <si>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</si>
  <si>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</si>
  <si>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</si>
  <si>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</si>
  <si>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</si>
  <si>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</si>
  <si>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</si>
  <si>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</si>
  <si>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</si>
  <si>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</si>
  <si>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</si>
  <si>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</si>
  <si>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</si>
  <si>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</si>
  <si>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</si>
  <si>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</si>
  <si>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</si>
  <si>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</si>
  <si>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</si>
  <si>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</si>
  <si>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</si>
  <si>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</si>
  <si>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</si>
  <si>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</si>
  <si>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</si>
  <si>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</si>
  <si>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</si>
  <si>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</si>
  <si>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</si>
  <si>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</si>
  <si>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</si>
  <si>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</si>
  <si>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</si>
  <si>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</si>
  <si>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</si>
  <si>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</si>
  <si>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</si>
  <si>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</si>
  <si>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</si>
  <si>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</si>
  <si>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</si>
  <si>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</si>
  <si>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</si>
  <si>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</si>
  <si>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</si>
  <si>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</si>
  <si>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</si>
  <si>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</si>
  <si>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</si>
  <si>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</si>
  <si>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</si>
  <si>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</si>
  <si>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</si>
  <si>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</si>
  <si>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</si>
  <si>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</si>
  <si>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</si>
  <si>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</si>
  <si>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</si>
  <si>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</si>
  <si>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</si>
  <si>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</si>
  <si>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</si>
  <si>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</si>
  <si>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</si>
  <si>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</si>
  <si>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</si>
  <si>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</si>
  <si>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</si>
  <si>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</si>
  <si>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</si>
  <si>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</si>
  <si>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</si>
  <si>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</si>
  <si>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</si>
  <si>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</si>
  <si>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</si>
  <si>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</si>
  <si>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</si>
  <si>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</si>
  <si>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</si>
  <si>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</si>
  <si>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</si>
  <si>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</si>
  <si>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</si>
  <si>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</si>
  <si>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</si>
  <si>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</si>
  <si>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</si>
  <si>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</si>
  <si>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</si>
  <si>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</si>
  <si>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</si>
  <si>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</si>
  <si>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</si>
  <si>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</si>
  <si>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</si>
  <si>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</si>
  <si>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</si>
  <si>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</si>
  <si>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</si>
  <si>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</si>
  <si>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</si>
  <si>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</si>
  <si>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</si>
  <si>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</si>
  <si>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</si>
  <si>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</si>
  <si>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</si>
  <si>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</si>
  <si>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</si>
  <si>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</si>
  <si>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</si>
  <si>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</si>
  <si>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</si>
  <si>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</si>
  <si>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</si>
  <si>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</si>
  <si>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</si>
  <si>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</si>
  <si>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</si>
  <si>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</si>
  <si>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</si>
  <si>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</si>
  <si>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</si>
  <si>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</si>
  <si>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</si>
  <si>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</si>
  <si>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</si>
  <si>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</si>
  <si>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</si>
  <si>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</si>
  <si>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</si>
  <si>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</si>
  <si>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</si>
  <si>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</si>
  <si>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</si>
  <si>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</si>
  <si>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</si>
  <si>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</si>
  <si>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</si>
  <si>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</si>
  <si>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</si>
  <si>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</si>
  <si>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</si>
  <si>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</si>
  <si>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</si>
  <si>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</si>
  <si>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</si>
  <si>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</si>
  <si>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</si>
  <si>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</si>
  <si>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</si>
  <si>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</si>
  <si>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</si>
  <si>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</si>
  <si>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</si>
  <si>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</si>
  <si>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</si>
  <si>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</si>
  <si>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</si>
  <si>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</si>
  <si>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</si>
  <si>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</si>
  <si>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</si>
  <si>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</si>
  <si>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</si>
  <si>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</si>
  <si>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</si>
  <si>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</si>
  <si>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</si>
  <si>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</si>
  <si>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</si>
  <si>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</si>
  <si>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</si>
  <si>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</si>
  <si>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</si>
  <si>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</si>
  <si>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</si>
  <si>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</si>
  <si>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</si>
  <si>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</si>
  <si>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</si>
  <si>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</si>
  <si>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</si>
  <si>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</si>
  <si>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</si>
  <si>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</si>
  <si>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</si>
  <si>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</si>
  <si>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</si>
  <si>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</si>
  <si>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</si>
  <si>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</si>
  <si>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</si>
  <si>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</si>
  <si>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</si>
  <si>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</si>
  <si>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</si>
  <si>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 xml:space="preserve"> riy2993</t>
  </si>
  <si>
    <t xml:space="preserve"> sceco- renatal gen </t>
  </si>
  <si>
    <t>inprogress</t>
  </si>
  <si>
    <t>Site has access road issue which prevent our teams to reach the site</t>
  </si>
  <si>
    <t xml:space="preserve"> LATIS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</si>
  <si>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</si>
  <si>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</si>
  <si>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</si>
  <si>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</si>
  <si>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</si>
  <si>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</si>
  <si>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</si>
  <si>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</si>
  <si>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</si>
  <si>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</si>
  <si>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PCM-20251127-00001926</t>
  </si>
  <si>
    <t>EM Team on the way ETA: 10 Mins</t>
  </si>
  <si>
    <t>PCM-20251127-00001936</t>
  </si>
  <si>
    <t xml:space="preserve">only cell donw at LTE due to power issue , ETA 25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</si>
</sst>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8">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1"/>
      <color theme="1"/>
      <name val="Calibri"/>
      <family val="2"/>
      <charset val="1"/>
    </font>
    <font>
      <sz val="12"/>
      <color theme="1"/>
      <name val="Aptos"/>
      <family val="2"/>
      <charset val="1"/>
    </font>
    <font>
      <sz val="11"/>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xf numFmtId="0" fontId="37"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3" dataDxfId="172" headerRowBorderDxfId="170" tableBorderDxfId="171" totalsRowBorderDxfId="169">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9" totalsRowShown="0" headerRowDxfId="156" dataDxfId="155" headerRowBorderDxfId="153" tableBorderDxfId="154" totalsRowBorderDxfId="152">
  <autoFilter ref="A1:CJ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3" totalsRowShown="0" headerRowDxfId="63" dataDxfId="62" headerRowBorderDxfId="60" tableBorderDxfId="61">
  <autoFilter ref="A1:L9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2" totalsRowShown="0" headerRowDxfId="47" dataDxfId="46" headerRowBorderDxfId="44" tableBorderDxfId="45" totalsRowBorderDxfId="43">
  <autoFilter ref="A1:L31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 totalsRowShown="0" headerRowDxfId="30" dataDxfId="29" headerRowBorderDxfId="27" tableBorderDxfId="28">
  <autoFilter ref="A1:L5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325.96539884259255</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45988.913824768519</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45988.913824768519</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45988.913824768519</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45988.913824768519</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45988.913824768519</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45988.913824768519</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45988.913824768519</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45988.913824768519</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45988.913824768519</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45988.913824768519</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45988.913824768519</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45988.913824768519</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45988.913824768519</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45988.913824768519</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45988.913824768519</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45988.913824768519</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45988.913824768519</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45988.913824768519</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45988.913824768519</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45988.913824768519</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45988.913824768519</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45988.913824768519</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45988.913824768519</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45988.913824768519</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45988.913824768519</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45988.913824768519</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45988.913824768519</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45988.913824768519</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45988.913824768519</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45988.913824768519</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45988.913824768519</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45988.913824768519</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45988.913824768519</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45988.913824768519</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45988.913824768519</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45988.913824768519</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45988.913824768519</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45988.913824768519</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45988.913824768519</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0F57772F-40F5-4209-B3A8-51B90CB8D025}"/>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9"/>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163.91398680555722</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4.5264057870372199</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5" t="s">
        <v>39107</v>
      </c>
      <c r="B5" s="18" t="s">
        <v>39108</v>
      </c>
      <c r="C5" s="18">
        <v>1</v>
      </c>
      <c r="D5" s="18" t="s">
        <v>39109</v>
      </c>
      <c r="E5" s="99" t="s">
        <v>39021</v>
      </c>
      <c r="F5" s="100">
        <v>45988.640810185185</v>
      </c>
      <c r="G5" s="101">
        <f ca="1">IFERROR(NOW()-F5,"-")</f>
        <v>0.27301458333386108</v>
      </c>
      <c r="H5" s="146">
        <v>45988.622488425928</v>
      </c>
      <c r="I5" s="18" t="s">
        <v>39110</v>
      </c>
      <c r="J5" s="18" t="s">
        <v>39111</v>
      </c>
      <c r="K5" s="19" t="s">
        <v>39112</v>
      </c>
      <c r="L5" s="18" t="s">
        <v>39113</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45988.913824768519</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45988.913824768519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45988.913824768519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45988.913824768519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45988.913824768519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45988.913824768519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45988.913824768519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45988.913824768519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45988.913824768519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45988.913824768519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45988.913824768519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45988.913824768519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45988.913824768519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45988.913824768519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45988.913824768519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45988.913824768519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45988.913824768519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45988.913824768519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45988.913824768519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45988.913824768519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45988.913824768519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45988.913824768519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45988.913824768519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45988.913824768519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45988.913824768519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45988.913824768519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45988.913824768519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45988.913824768519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45988.913824768519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45988.913824768519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45988.913824768519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45988.913824768519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45988.913824768519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45988.913824768519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45988.913824768519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45988.913824768519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45988.913824768519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45988.913824768519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45988.913824768519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45988.913824768519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45988.913824768519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45988.913824768519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45988.913824768519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45988.913824768519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45988.913824768519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45988.913824768519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45988.913824768519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45988.913824768519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45988.913824768519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45988.913824768519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45988.913824768519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45988.913824768519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45988.913824768519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45988.913824768519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45988.913824768519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45988.913824768519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45988.913824768519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45988.913824768519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45988.913824768519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45988.913824768519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45988.913824768519</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45988.913824768519</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45988.913824768519</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45988.913824768519</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45988.913824768519</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45988.913824768519</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45988.913824768519</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45988.913824768519</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45988.913824768519</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45988.913824768519</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45988.913824768519</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45988.913824768519</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45988.913824768519</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45988.913824768519</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45988.913824768519</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45988.913824768519</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45988.913824768519</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45988.913824768519</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45988.913824768519</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45988.913824768519</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45988.913824768519</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45988.913824768519</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45988.913824768519</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45988.913824768519</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sheetData>
  <dataValidations count="2">
    <dataValidation allowBlank="1" showInputMessage="1" showErrorMessage="1" sqref="E1" xr:uid="{4D935161-CDD3-4592-B877-3FB59C99E142}"/>
    <dataValidation type="list" allowBlank="1" showInputMessage="1" showErrorMessage="1" sqref="E3:E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3"/>
  <sheetViews>
    <sheetView workbookViewId="0">
      <selection activeCell="D11" sqref="D1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18"/>
      <c r="F2" s="20"/>
      <c r="G2" s="21">
        <f t="shared" ref="G2:G42" ca="1" si="0">IFERROR(NOW()-F2,"-")</f>
        <v>45988.913824768519</v>
      </c>
      <c r="H2" s="22"/>
      <c r="I2" s="19" t="str">
        <f>IFERROR(VLOOKUP(D2,DB!A:F,6,0),"")</f>
        <v/>
      </c>
      <c r="J2" s="18" t="str">
        <f>IFERROR(VLOOKUP(D2,DB!A:G,7,0),"")</f>
        <v/>
      </c>
      <c r="K2" s="42"/>
      <c r="L2" s="23" t="str">
        <f>IFERROR(VLOOKUP(D2,DB!A:I,9,0),"")</f>
        <v/>
      </c>
    </row>
    <row r="3" spans="1:13" ht="15" customHeight="1">
      <c r="A3" s="19"/>
      <c r="B3" s="58" t="str">
        <f>IFERROR(VLOOKUP(D3,DB!A:K,11,0),"")</f>
        <v/>
      </c>
      <c r="C3" s="18"/>
      <c r="D3" s="148"/>
      <c r="E3" s="18"/>
      <c r="F3" s="20"/>
      <c r="G3" s="21">
        <f t="shared" ca="1" si="0"/>
        <v>45988.913824768519</v>
      </c>
      <c r="H3" s="22"/>
      <c r="I3" s="19" t="str">
        <f>IFERROR(VLOOKUP(D3,DB!A:F,6,0),"")</f>
        <v/>
      </c>
      <c r="J3" s="18" t="str">
        <f>IFERROR(VLOOKUP(D3,DB!A:G,7,0),"")</f>
        <v/>
      </c>
      <c r="K3" s="42"/>
      <c r="L3" s="23" t="str">
        <f>IFERROR(VLOOKUP(D3,DB!A:I,9,0),"")</f>
        <v/>
      </c>
    </row>
    <row r="4" spans="1:13" ht="15" customHeight="1">
      <c r="A4" s="19"/>
      <c r="B4" s="58" t="str">
        <f>IFERROR(VLOOKUP(D4,DB!A:K,11,0),"")</f>
        <v/>
      </c>
      <c r="C4" s="18"/>
      <c r="D4" s="82"/>
      <c r="E4" s="18"/>
      <c r="F4" s="20"/>
      <c r="G4" s="21">
        <f t="shared" ca="1" si="0"/>
        <v>45988.913824768519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45988.913824768519</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45988.913824768519</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45988.913824768519</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45988.913824768519</v>
      </c>
      <c r="H8" s="22"/>
      <c r="I8" s="19" t="str">
        <f>IFERROR(VLOOKUP(D8,DB!A:F,6,0),"")</f>
        <v/>
      </c>
      <c r="J8" s="18" t="str">
        <f>IFERROR(VLOOKUP(D8,DB!A:G,7,0),"")</f>
        <v/>
      </c>
      <c r="K8" s="42"/>
      <c r="L8" s="23" t="str">
        <f>IFERROR(VLOOKUP(D8,DB!A:I,9,0),"")</f>
        <v/>
      </c>
    </row>
    <row r="9" spans="1:13" ht="15" customHeight="1">
      <c r="A9" s="19"/>
      <c r="B9" s="58" t="str">
        <f>IFERROR(VLOOKUP(D9,DB!A:K,11,0),"")</f>
        <v/>
      </c>
      <c r="C9" s="18"/>
      <c r="D9" s="122"/>
      <c r="E9" s="18"/>
      <c r="F9" s="20"/>
      <c r="G9" s="21">
        <f t="shared" ca="1" si="0"/>
        <v>45988.913824768519</v>
      </c>
      <c r="H9" s="22"/>
      <c r="I9" s="19" t="str">
        <f>IFERROR(VLOOKUP(D9,DB!A:F,6,0),"")</f>
        <v/>
      </c>
      <c r="J9" s="18" t="str">
        <f>IFERROR(VLOOKUP(D9,DB!A:G,7,0),"")</f>
        <v/>
      </c>
      <c r="K9" s="42"/>
      <c r="L9" s="23" t="str">
        <f>IFERROR(VLOOKUP(D9,DB!A:I,9,0),"")</f>
        <v/>
      </c>
    </row>
    <row r="10" spans="1:13" ht="15" customHeight="1">
      <c r="A10" s="19"/>
      <c r="B10" s="58" t="str">
        <f>IFERROR(VLOOKUP(D10,DB!A:K,11,0),"")</f>
        <v/>
      </c>
      <c r="C10" s="18"/>
      <c r="D10" s="58" t="str">
        <f>IFERROR(VLOOKUP(#REF!,DB!#REF!,7,0),"")</f>
        <v/>
      </c>
      <c r="E10" s="18"/>
      <c r="F10" s="20"/>
      <c r="G10" s="21">
        <f t="shared" ca="1" si="0"/>
        <v>45988.913824768519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45988.913824768519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45988.913824768519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45988.913824768519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45988.913824768519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45988.913824768519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c r="E16" s="18"/>
      <c r="F16" s="20"/>
      <c r="G16" s="21">
        <f t="shared" ca="1" si="0"/>
        <v>45988.913824768519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45988.913824768519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45988.913824768519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45988.913824768519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45988.913824768519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45988.913824768519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45988.913824768519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45988.913824768519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45988.913824768519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45988.913824768519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45988.913824768519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45988.913824768519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45988.913824768519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45988.913824768519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45988.913824768519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45988.913824768519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45988.913824768519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45988.913824768519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45988.913824768519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45988.913824768519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45988.913824768519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45988.913824768519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45988.913824768519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45988.913824768519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45988.913824768519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45988.913824768519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45988.913824768519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ref="G43:G106" ca="1" si="1">IFERROR(NOW()-F43,"-")</f>
        <v>45988.913824768519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45988.913824768519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45988.913824768519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45988.913824768519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45988.913824768519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45988.913824768519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45988.913824768519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45988.913824768519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45988.913824768519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45988.913824768519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45988.913824768519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45988.913824768519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45988.913824768519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45988.913824768519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45988.913824768519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45988.913824768519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45988.913824768519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45988.913824768519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45988.913824768519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45988.913824768519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45988.913824768519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45988.913824768519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45988.913824768519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45988.913824768519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45988.913824768519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45988.913824768519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45988.913824768519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45988.913824768519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45988.913824768519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45988.913824768519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45988.913824768519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45988.913824768519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45988.913824768519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45988.913824768519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45988.913824768519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45988.913824768519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45988.913824768519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45988.913824768519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45988.913824768519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45988.913824768519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45988.913824768519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45988.913824768519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45988.913824768519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45988.913824768519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45988.913824768519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45988.913824768519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45988.913824768519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45988.913824768519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45988.913824768519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45988.913824768519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45988.913824768519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45988.913824768519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45988.913824768519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45988.913824768519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45988.913824768519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45988.913824768519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45988.913824768519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45988.913824768519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45988.913824768519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45988.913824768519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45988.913824768519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45988.913824768519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45988.913824768519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45988.913824768519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ref="G107:G170" ca="1" si="2">IFERROR(NOW()-F107,"-")</f>
        <v>45988.913824768519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45988.913824768519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45988.913824768519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45988.913824768519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45988.913824768519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45988.913824768519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45988.913824768519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45988.913824768519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45988.913824768519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45988.913824768519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45988.913824768519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45988.913824768519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45988.913824768519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45988.913824768519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45988.913824768519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45988.913824768519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45988.913824768519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45988.913824768519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45988.913824768519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45988.913824768519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45988.913824768519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45988.913824768519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45988.913824768519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45988.913824768519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45988.913824768519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45988.913824768519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45988.913824768519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45988.913824768519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45988.913824768519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45988.913824768519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45988.913824768519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45988.913824768519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45988.913824768519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45988.913824768519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45988.913824768519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45988.913824768519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45988.913824768519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45988.913824768519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45988.913824768519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45988.913824768519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45988.913824768519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45988.913824768519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45988.913824768519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45988.913824768519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45988.913824768519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45988.913824768519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45988.913824768519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45988.913824768519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45988.913824768519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45988.913824768519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45988.913824768519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45988.913824768519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45988.913824768519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45988.913824768519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45988.913824768519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45988.913824768519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45988.913824768519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45988.913824768519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45988.913824768519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45988.913824768519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45988.913824768519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45988.913824768519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45988.913824768519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45988.913824768519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ref="G171:G234" ca="1" si="3">IFERROR(NOW()-F171,"-")</f>
        <v>45988.913824768519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45988.913824768519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45988.913824768519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45988.913824768519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45988.913824768519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45988.913824768519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45988.913824768519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45988.913824768519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45988.913824768519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45988.913824768519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45988.913824768519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45988.913824768519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45988.913824768519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45988.913824768519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45988.913824768519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45988.913824768519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45988.913824768519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45988.913824768519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45988.913824768519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45988.913824768519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45988.913824768519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45988.913824768519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45988.913824768519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45988.913824768519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45988.913824768519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45988.913824768519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45988.913824768519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45988.913824768519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45988.913824768519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45988.913824768519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45988.913824768519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45988.913824768519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45988.913824768519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45988.913824768519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45988.913824768519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45988.913824768519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45988.913824768519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45988.913824768519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45988.913824768519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45988.913824768519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45988.913824768519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45988.913824768519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45988.913824768519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45988.913824768519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45988.913824768519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45988.913824768519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45988.913824768519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45988.913824768519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45988.913824768519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45988.913824768519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45988.913824768519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45988.913824768519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45988.913824768519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45988.913824768519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45988.913824768519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45988.913824768519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45988.913824768519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45988.913824768519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45988.913824768519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45988.913824768519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45988.913824768519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45988.913824768519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45988.913824768519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45988.913824768519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ref="G235:G298" ca="1" si="4">IFERROR(NOW()-F235,"-")</f>
        <v>45988.913824768519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45988.913824768519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45988.913824768519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45988.913824768519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45988.913824768519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45988.913824768519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45988.913824768519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45988.913824768519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45988.913824768519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45988.913824768519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45988.913824768519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45988.913824768519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45988.913824768519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45988.913824768519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45988.913824768519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45988.913824768519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45988.913824768519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45988.913824768519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45988.913824768519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45988.913824768519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45988.913824768519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45988.913824768519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45988.913824768519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45988.913824768519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45988.913824768519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45988.913824768519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45988.913824768519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45988.913824768519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45988.913824768519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45988.913824768519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45988.913824768519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45988.913824768519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45988.913824768519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45988.913824768519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45988.913824768519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45988.913824768519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45988.913824768519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45988.913824768519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45988.913824768519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45988.913824768519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45988.913824768519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45988.913824768519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45988.913824768519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45988.913824768519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45988.913824768519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45988.913824768519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45988.913824768519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45988.913824768519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45988.913824768519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45988.913824768519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45988.913824768519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45988.913824768519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45988.913824768519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45988.913824768519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45988.913824768519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45988.913824768519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45988.913824768519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45988.913824768519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45988.913824768519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45988.913824768519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45988.913824768519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45988.913824768519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45988.913824768519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45988.913824768519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ref="G299:G362" ca="1" si="5">IFERROR(NOW()-F299,"-")</f>
        <v>45988.913824768519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45988.913824768519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45988.913824768519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45988.913824768519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45988.913824768519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45988.913824768519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45988.913824768519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45988.913824768519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45988.913824768519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45988.913824768519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45988.913824768519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45988.913824768519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45988.913824768519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45988.913824768519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45988.913824768519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45988.913824768519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45988.913824768519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45988.913824768519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45988.913824768519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45988.913824768519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45988.913824768519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45988.913824768519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45988.913824768519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45988.913824768519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45988.913824768519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45988.913824768519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45988.913824768519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45988.913824768519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45988.913824768519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45988.913824768519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45988.913824768519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45988.913824768519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45988.913824768519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45988.913824768519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45988.913824768519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45988.913824768519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45988.913824768519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45988.913824768519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45988.913824768519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45988.913824768519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45988.913824768519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45988.913824768519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45988.913824768519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45988.913824768519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45988.913824768519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45988.913824768519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45988.913824768519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45988.913824768519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45988.913824768519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45988.913824768519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45988.913824768519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45988.913824768519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45988.913824768519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45988.913824768519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45988.913824768519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45988.913824768519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45988.913824768519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45988.913824768519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45988.913824768519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45988.913824768519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45988.913824768519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45988.913824768519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45988.913824768519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45988.913824768519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ref="G363:G426" ca="1" si="6">IFERROR(NOW()-F363,"-")</f>
        <v>45988.913824768519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45988.913824768519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45988.913824768519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45988.913824768519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45988.913824768519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45988.913824768519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45988.913824768519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45988.913824768519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45988.913824768519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45988.913824768519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45988.913824768519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45988.913824768519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45988.913824768519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45988.913824768519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45988.913824768519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45988.913824768519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45988.913824768519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45988.913824768519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45988.913824768519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45988.913824768519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45988.913824768519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45988.913824768519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45988.913824768519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45988.913824768519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45988.913824768519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45988.913824768519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45988.913824768519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45988.913824768519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45988.913824768519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45988.913824768519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45988.913824768519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45988.913824768519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45988.913824768519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45988.913824768519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45988.913824768519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45988.913824768519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45988.913824768519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45988.913824768519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45988.913824768519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45988.913824768519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45988.913824768519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45988.913824768519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45988.913824768519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45988.913824768519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45988.913824768519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45988.913824768519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45988.913824768519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45988.913824768519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45988.913824768519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45988.913824768519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45988.913824768519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45988.913824768519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45988.913824768519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45988.913824768519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45988.913824768519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45988.913824768519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45988.913824768519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45988.913824768519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45988.913824768519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45988.913824768519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45988.913824768519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45988.913824768519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45988.913824768519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45988.913824768519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ref="G427:G490" ca="1" si="7">IFERROR(NOW()-F427,"-")</f>
        <v>45988.913824768519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45988.913824768519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45988.913824768519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45988.913824768519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45988.913824768519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45988.913824768519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45988.913824768519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45988.913824768519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45988.913824768519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45988.913824768519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45988.913824768519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45988.913824768519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45988.913824768519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45988.913824768519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45988.913824768519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45988.913824768519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45988.913824768519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45988.913824768519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45988.913824768519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45988.913824768519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45988.913824768519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45988.913824768519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45988.913824768519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45988.913824768519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45988.913824768519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45988.913824768519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45988.913824768519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45988.913824768519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45988.913824768519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45988.913824768519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45988.913824768519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45988.913824768519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45988.913824768519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45988.913824768519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45988.913824768519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45988.913824768519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45988.913824768519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45988.913824768519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45988.913824768519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45988.913824768519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45988.913824768519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45988.913824768519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45988.913824768519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45988.913824768519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45988.913824768519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45988.913824768519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45988.913824768519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45988.913824768519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45988.913824768519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45988.913824768519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45988.913824768519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45988.913824768519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45988.913824768519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45988.913824768519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45988.913824768519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45988.913824768519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45988.913824768519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45988.913824768519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45988.913824768519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45988.913824768519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45988.913824768519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45988.913824768519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45988.913824768519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45988.913824768519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ref="G491:G554" ca="1" si="8">IFERROR(NOW()-F491,"-")</f>
        <v>45988.913824768519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45988.913824768519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45988.913824768519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45988.913824768519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45988.913824768519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45988.913824768519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45988.913824768519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45988.913824768519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45988.913824768519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45988.913824768519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45988.913824768519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45988.913824768519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45988.913824768519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45988.913824768519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45988.913824768519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45988.913824768519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45988.913824768519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45988.913824768519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45988.913824768519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45988.913824768519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45988.913824768519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45988.913824768519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45988.913824768519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45988.913824768519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45988.913824768519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45988.913824768519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45988.913824768519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45988.913824768519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45988.913824768519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45988.913824768519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45988.913824768519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45988.913824768519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45988.913824768519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45988.913824768519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45988.913824768519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45988.913824768519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45988.913824768519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45988.913824768519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45988.913824768519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45988.913824768519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45988.913824768519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45988.913824768519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45988.913824768519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45988.913824768519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45988.913824768519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45988.913824768519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45988.913824768519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45988.913824768519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45988.913824768519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45988.913824768519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45988.913824768519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45988.913824768519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45988.913824768519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45988.913824768519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45988.913824768519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45988.913824768519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45988.913824768519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45988.913824768519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45988.913824768519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45988.913824768519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45988.913824768519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45988.913824768519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45988.913824768519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45988.913824768519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ref="G555:G618" ca="1" si="9">IFERROR(NOW()-F555,"-")</f>
        <v>45988.913824768519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45988.913824768519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45988.913824768519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45988.913824768519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45988.913824768519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45988.913824768519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45988.913824768519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45988.913824768519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45988.913824768519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45988.913824768519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45988.913824768519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45988.913824768519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45988.913824768519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45988.913824768519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45988.913824768519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45988.913824768519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45988.913824768519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45988.913824768519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45988.913824768519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45988.913824768519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45988.913824768519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45988.913824768519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45988.913824768519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45988.913824768519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45988.913824768519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45988.913824768519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45988.913824768519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45988.913824768519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45988.913824768519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45988.913824768519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45988.913824768519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45988.913824768519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45988.913824768519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45988.913824768519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45988.913824768519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45988.913824768519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45988.913824768519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45988.913824768519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45988.913824768519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45988.913824768519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45988.913824768519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45988.913824768519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45988.913824768519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45988.913824768519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45988.913824768519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45988.913824768519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45988.913824768519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45988.913824768519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45988.913824768519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45988.913824768519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45988.913824768519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45988.913824768519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45988.913824768519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45988.913824768519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45988.913824768519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45988.913824768519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45988.913824768519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45988.913824768519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45988.913824768519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45988.913824768519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45988.913824768519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45988.913824768519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45988.913824768519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45988.913824768519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ref="G619:G682" ca="1" si="10">IFERROR(NOW()-F619,"-")</f>
        <v>45988.913824768519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45988.913824768519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45988.913824768519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45988.913824768519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45988.913824768519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45988.913824768519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45988.913824768519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45988.913824768519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45988.913824768519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45988.913824768519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45988.913824768519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45988.913824768519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45988.913824768519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45988.913824768519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45988.913824768519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45988.913824768519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45988.913824768519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45988.913824768519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45988.913824768519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45988.913824768519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45988.913824768519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45988.913824768519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45988.913824768519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45988.913824768519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45988.913824768519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45988.913824768519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45988.913824768519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45988.913824768519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45988.913824768519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45988.913824768519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45988.913824768519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45988.913824768519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45988.913824768519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45988.913824768519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45988.913824768519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45988.913824768519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45988.913824768519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45988.913824768519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45988.913824768519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45988.913824768519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45988.913824768519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45988.913824768519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45988.913824768519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45988.913824768519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45988.913824768519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45988.913824768519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45988.913824768519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45988.913824768519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45988.913824768519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45988.913824768519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45988.913824768519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45988.913824768519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45988.913824768519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45988.913824768519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45988.913824768519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45988.913824768519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45988.913824768519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45988.913824768519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45988.913824768519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45988.913824768519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45988.913824768519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45988.913824768519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45988.913824768519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45988.913824768519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ref="G683:G746" ca="1" si="11">IFERROR(NOW()-F683,"-")</f>
        <v>45988.913824768519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45988.913824768519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45988.913824768519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45988.913824768519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45988.913824768519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45988.913824768519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45988.913824768519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45988.913824768519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45988.913824768519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45988.913824768519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45988.913824768519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45988.913824768519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45988.913824768519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45988.913824768519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45988.913824768519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45988.913824768519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45988.913824768519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45988.913824768519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45988.913824768519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45988.913824768519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45988.913824768519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45988.913824768519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45988.913824768519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45988.913824768519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45988.913824768519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45988.913824768519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45988.913824768519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45988.913824768519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45988.913824768519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45988.913824768519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45988.913824768519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45988.913824768519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45988.913824768519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45988.913824768519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45988.913824768519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45988.913824768519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45988.913824768519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45988.913824768519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45988.913824768519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45988.913824768519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45988.913824768519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45988.913824768519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45988.913824768519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45988.913824768519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45988.913824768519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45988.913824768519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45988.913824768519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45988.913824768519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45988.913824768519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45988.913824768519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45988.913824768519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45988.913824768519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45988.913824768519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45988.913824768519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45988.913824768519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45988.913824768519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45988.913824768519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45988.913824768519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45988.913824768519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45988.913824768519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45988.913824768519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45988.913824768519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45988.913824768519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45988.913824768519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ref="G747:G810" ca="1" si="12">IFERROR(NOW()-F747,"-")</f>
        <v>45988.913824768519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45988.913824768519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45988.913824768519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45988.913824768519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45988.913824768519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45988.913824768519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45988.913824768519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45988.913824768519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45988.913824768519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45988.913824768519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45988.913824768519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45988.913824768519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45988.913824768519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45988.913824768519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45988.913824768519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45988.913824768519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45988.913824768519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45988.913824768519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45988.913824768519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45988.913824768519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45988.913824768519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45988.913824768519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45988.913824768519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45988.913824768519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45988.913824768519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45988.913824768519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45988.913824768519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45988.913824768519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45988.913824768519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45988.913824768519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45988.913824768519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45988.913824768519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45988.913824768519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45988.913824768519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45988.913824768519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45988.913824768519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45988.913824768519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45988.913824768519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45988.913824768519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45988.913824768519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45988.913824768519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45988.913824768519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45988.913824768519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45988.913824768519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45988.913824768519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45988.913824768519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45988.913824768519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45988.913824768519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45988.913824768519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45988.913824768519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45988.913824768519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45988.913824768519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45988.913824768519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45988.913824768519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45988.913824768519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45988.913824768519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45988.913824768519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45988.913824768519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45988.913824768519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45988.913824768519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45988.913824768519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45988.913824768519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45988.913824768519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45988.913824768519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ref="G811:G874" ca="1" si="13">IFERROR(NOW()-F811,"-")</f>
        <v>45988.913824768519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45988.913824768519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45988.913824768519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45988.913824768519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45988.913824768519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45988.913824768519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45988.913824768519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45988.913824768519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45988.913824768519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45988.913824768519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45988.913824768519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45988.913824768519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45988.913824768519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45988.913824768519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45988.913824768519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45988.913824768519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45988.913824768519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45988.913824768519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45988.913824768519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45988.913824768519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45988.913824768519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45988.913824768519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45988.913824768519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45988.913824768519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45988.913824768519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45988.913824768519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45988.913824768519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45988.913824768519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45988.913824768519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45988.913824768519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45988.913824768519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45988.913824768519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45988.913824768519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45988.913824768519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45988.913824768519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45988.913824768519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45988.913824768519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45988.913824768519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45988.913824768519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45988.913824768519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45988.913824768519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45988.913824768519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45988.913824768519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45988.913824768519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45988.913824768519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45988.913824768519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45988.913824768519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45988.913824768519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45988.913824768519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45988.913824768519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45988.913824768519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45988.913824768519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45988.913824768519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45988.913824768519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45988.913824768519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45988.913824768519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45988.913824768519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45988.913824768519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45988.913824768519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45988.913824768519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45988.913824768519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45988.913824768519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45988.913824768519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45988.913824768519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ref="G875:G938" ca="1" si="14">IFERROR(NOW()-F875,"-")</f>
        <v>45988.913824768519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45988.913824768519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45988.913824768519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45988.913824768519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45988.913824768519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45988.913824768519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45988.913824768519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45988.913824768519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45988.913824768519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45988.913824768519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45988.913824768519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45988.913824768519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45988.913824768519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45988.913824768519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45988.913824768519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45988.913824768519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45988.913824768519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45988.913824768519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45988.913824768519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45988.913824768519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45988.913824768519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45988.913824768519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45988.913824768519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45988.913824768519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45988.913824768519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45988.913824768519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45988.913824768519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45988.913824768519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45988.913824768519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45988.913824768519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45988.913824768519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45988.913824768519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45988.913824768519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45988.913824768519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45988.913824768519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45988.913824768519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45988.913824768519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45988.913824768519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45988.913824768519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45988.913824768519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45988.913824768519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45988.913824768519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45988.913824768519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45988.913824768519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45988.913824768519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45988.913824768519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45988.913824768519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45988.913824768519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45988.913824768519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45988.913824768519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45988.913824768519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45988.913824768519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45988.913824768519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45988.913824768519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45988.913824768519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45988.913824768519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45988.913824768519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45988.913824768519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45988.913824768519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45988.913824768519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45988.913824768519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45988.913824768519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45988.913824768519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45988.913824768519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ref="G939:G953" ca="1" si="15">IFERROR(NOW()-F939,"-")</f>
        <v>45988.913824768519</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45988.913824768519</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45988.913824768519</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45988.913824768519</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45988.913824768519</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45988.913824768519</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45988.913824768519</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45988.913824768519</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45988.913824768519</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45988.913824768519</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45988.913824768519</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45988.913824768519</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45988.913824768519</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45988.913824768519</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45988.913824768519</v>
      </c>
      <c r="H953" s="22"/>
      <c r="I953" s="19" t="str">
        <f>IFERROR(VLOOKUP(D953,DB!A:F,6,0),"")</f>
        <v/>
      </c>
      <c r="J953" s="18" t="str">
        <f>IFERROR(VLOOKUP(D953,DB!A:G,7,0),"")</f>
        <v/>
      </c>
      <c r="K953" s="42"/>
      <c r="L953" s="23" t="str">
        <f>IFERROR(VLOOKUP(D953,DB!A:I,9,0),"")</f>
        <v/>
      </c>
    </row>
  </sheetData>
  <dataValidations count="2">
    <dataValidation allowBlank="1" showInputMessage="1" showErrorMessage="1" sqref="E1" xr:uid="{5914219A-CB83-432D-936A-CC0CB6F3982A}"/>
    <dataValidation type="list" allowBlank="1" showInputMessage="1" showErrorMessage="1" sqref="E2:E9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2"/>
  <sheetViews>
    <sheetView tabSelected="1" workbookViewId="0">
      <selection activeCell="D12" sqref="D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39114</v>
      </c>
      <c r="B2" s="88" t="str">
        <f>IFERROR(VLOOKUP(D2,DB!A:K,11,0),"")</f>
        <v>R4</v>
      </c>
      <c r="C2" s="90">
        <v>1</v>
      </c>
      <c r="D2" s="88" t="s">
        <v>35092</v>
      </c>
      <c r="E2" s="91" t="s">
        <v>39021</v>
      </c>
      <c r="F2" s="92">
        <v>45703.480717592596</v>
      </c>
      <c r="G2" s="93">
        <f ca="1">IFERROR(NOW()-F2,"")</f>
        <v>285.43310717592249</v>
      </c>
      <c r="H2" s="92">
        <v>45703.474768518521</v>
      </c>
      <c r="I2" s="92" t="str">
        <f>IFERROR(VLOOKUP(D2,DB!A:F,6,0),"")</f>
        <v>SCECO</v>
      </c>
      <c r="J2" s="92" t="str">
        <f>IFERROR(VLOOKUP(D2,DB!A:G,7,0),"")</f>
        <v>Dead</v>
      </c>
      <c r="K2" s="94" t="s">
        <v>39115</v>
      </c>
      <c r="L2" s="88" t="str">
        <f>IFERROR(VLOOKUP(D2,DB!A:I,9,0),"")</f>
        <v>Latis</v>
      </c>
    </row>
    <row r="3" spans="1:16" ht="15" customHeight="1">
      <c r="A3" s="110"/>
      <c r="B3" s="110" t="str">
        <f>IFERROR(VLOOKUP(D3,DB!A:K,11,0),"")</f>
        <v/>
      </c>
      <c r="C3" s="90"/>
      <c r="D3" s="88"/>
      <c r="E3" s="91"/>
      <c r="F3" s="92"/>
      <c r="G3" s="93">
        <f t="shared" ref="G3:G10" ca="1" si="0">IFERROR(NOW()-F3,"")</f>
        <v>45988.913824768519</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45988.913824768519</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45988.913824768519</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45988.913824768519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45988.913824768519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45988.913824768519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45988.913824768519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45988.913824768519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ref="G11:G74" ca="1" si="1">IFERROR(NOW()-F11,"")</f>
        <v>45988.913824768519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45988.913824768519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45988.913824768519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45988.913824768519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45988.913824768519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45988.913824768519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45988.913824768519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45988.913824768519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45988.913824768519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45988.913824768519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45988.913824768519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45988.913824768519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45988.913824768519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45988.913824768519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45988.913824768519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45988.913824768519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45988.913824768519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45988.913824768519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45988.913824768519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45988.913824768519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45988.913824768519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45988.913824768519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45988.913824768519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45988.913824768519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45988.913824768519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45988.913824768519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45988.913824768519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45988.913824768519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45988.913824768519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45988.913824768519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45988.913824768519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45988.913824768519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45988.913824768519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45988.913824768519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45988.913824768519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45988.913824768519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45988.913824768519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45988.913824768519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45988.913824768519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45988.913824768519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45988.913824768519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45988.913824768519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45988.913824768519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45988.913824768519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45988.913824768519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45988.913824768519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45988.913824768519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45988.913824768519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45988.913824768519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45988.913824768519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45988.913824768519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45988.913824768519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45988.913824768519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45988.913824768519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45988.913824768519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45988.913824768519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45988.913824768519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45988.913824768519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45988.913824768519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45988.913824768519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45988.913824768519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45988.913824768519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45988.913824768519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45988.913824768519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ref="G75:G138" ca="1" si="2">IFERROR(NOW()-F75,"")</f>
        <v>45988.913824768519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45988.913824768519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45988.913824768519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45988.913824768519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45988.913824768519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45988.913824768519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45988.913824768519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45988.913824768519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45988.913824768519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45988.913824768519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45988.913824768519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45988.913824768519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45988.913824768519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45988.913824768519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45988.913824768519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45988.913824768519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45988.913824768519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45988.913824768519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45988.913824768519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45988.913824768519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45988.913824768519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45988.913824768519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45988.913824768519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45988.913824768519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45988.913824768519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45988.913824768519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45988.913824768519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45988.913824768519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45988.913824768519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45988.913824768519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45988.913824768519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45988.913824768519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45988.913824768519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45988.913824768519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45988.913824768519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45988.913824768519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45988.913824768519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45988.913824768519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45988.913824768519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45988.913824768519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45988.913824768519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45988.913824768519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45988.913824768519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45988.913824768519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45988.913824768519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45988.913824768519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45988.913824768519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45988.913824768519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45988.913824768519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45988.913824768519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45988.913824768519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45988.913824768519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45988.913824768519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45988.913824768519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45988.913824768519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45988.913824768519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45988.913824768519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45988.913824768519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45988.913824768519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45988.913824768519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45988.913824768519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45988.913824768519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45988.913824768519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45988.913824768519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ref="G139:G202" ca="1" si="3">IFERROR(NOW()-F139,"")</f>
        <v>45988.913824768519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45988.913824768519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45988.913824768519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45988.913824768519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45988.913824768519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45988.913824768519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45988.913824768519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45988.913824768519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45988.913824768519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45988.913824768519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45988.913824768519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45988.913824768519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45988.913824768519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45988.913824768519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45988.913824768519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45988.913824768519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45988.913824768519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45988.913824768519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45988.913824768519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45988.913824768519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45988.913824768519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45988.913824768519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45988.913824768519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45988.913824768519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45988.913824768519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45988.913824768519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45988.913824768519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45988.913824768519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45988.913824768519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45988.913824768519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45988.913824768519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45988.913824768519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45988.913824768519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45988.913824768519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45988.913824768519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45988.913824768519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45988.913824768519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45988.913824768519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45988.913824768519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45988.913824768519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45988.913824768519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45988.913824768519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45988.913824768519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45988.913824768519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45988.913824768519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45988.913824768519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45988.913824768519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45988.913824768519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45988.913824768519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45988.913824768519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45988.913824768519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45988.913824768519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45988.913824768519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45988.913824768519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45988.913824768519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45988.913824768519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45988.913824768519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45988.913824768519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45988.913824768519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45988.913824768519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45988.913824768519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45988.913824768519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45988.913824768519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45988.913824768519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ref="G203:G266" ca="1" si="4">IFERROR(NOW()-F203,"")</f>
        <v>45988.913824768519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45988.913824768519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45988.913824768519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45988.913824768519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45988.913824768519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45988.913824768519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45988.913824768519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45988.913824768519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45988.913824768519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45988.913824768519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45988.913824768519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45988.913824768519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45988.913824768519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45988.913824768519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45988.913824768519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45988.913824768519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45988.913824768519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45988.913824768519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45988.913824768519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45988.913824768519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45988.913824768519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45988.913824768519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45988.913824768519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45988.913824768519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45988.913824768519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45988.913824768519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45988.913824768519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45988.913824768519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45988.913824768519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45988.913824768519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45988.913824768519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45988.913824768519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45988.913824768519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45988.913824768519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45988.913824768519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45988.913824768519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45988.913824768519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45988.913824768519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45988.913824768519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45988.913824768519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45988.913824768519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45988.913824768519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45988.913824768519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45988.913824768519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45988.913824768519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45988.913824768519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45988.913824768519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45988.913824768519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45988.913824768519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45988.913824768519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45988.913824768519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45988.913824768519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45988.913824768519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45988.913824768519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45988.913824768519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45988.913824768519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45988.913824768519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45988.913824768519</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45988.913824768519</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45988.913824768519</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45988.913824768519</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45988.913824768519</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45988.913824768519</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45988.913824768519</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ref="G267:G312" ca="1" si="5">IFERROR(NOW()-F267,"")</f>
        <v>45988.913824768519</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45988.913824768519</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45988.913824768519</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45988.913824768519</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45988.913824768519</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45988.913824768519</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45988.913824768519</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45988.913824768519</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45988.913824768519</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45988.913824768519</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45988.913824768519</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45988.913824768519</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45988.913824768519</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45988.913824768519</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45988.913824768519</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45988.913824768519</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45988.913824768519</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45988.913824768519</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45988.913824768519</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45988.913824768519</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45988.913824768519</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45988.913824768519</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45988.913824768519</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45988.913824768519</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45988.913824768519</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45988.913824768519</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45988.913824768519</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45988.913824768519</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45988.913824768519</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45988.913824768519</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45988.913824768519</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45988.913824768519</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45988.913824768519</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45988.913824768519</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45988.913824768519</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45988.913824768519</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45988.913824768519</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45988.913824768519</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45988.913824768519</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45988.913824768519</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45988.913824768519</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45988.913824768519</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45988.913824768519</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45988.913824768519</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45988.913824768519</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45988.913824768519</v>
      </c>
      <c r="H312" s="92"/>
      <c r="I312" s="110" t="str">
        <f>IFERROR(VLOOKUP(D312,DB!A:F,6,0),"")</f>
        <v/>
      </c>
      <c r="J312" s="110" t="str">
        <f>IFERROR(VLOOKUP(D312,DB!A:G,7,0),"")</f>
        <v/>
      </c>
      <c r="K312" s="94"/>
      <c r="L312" s="88" t="str">
        <f>IFERROR(VLOOKUP(D312,DB!A:I,9,0),"")</f>
        <v/>
      </c>
    </row>
  </sheetData>
  <dataValidations count="2">
    <dataValidation allowBlank="1" showInputMessage="1" showErrorMessage="1" sqref="E1" xr:uid="{A4F81451-56CC-4543-9497-104C4E44EE4B}"/>
    <dataValidation type="list" allowBlank="1" showInputMessage="1" showErrorMessage="1" sqref="E2:E3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1"/>
  <sheetViews>
    <sheetView workbookViewId="0">
      <selection activeCell="D9" sqref="D9"/>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39116</v>
      </c>
      <c r="B2" s="37" t="str">
        <f>IFERROR(VLOOKUP(D2,DB!A:K,11,0),"")</f>
        <v>R5</v>
      </c>
      <c r="C2" s="37">
        <v>3</v>
      </c>
      <c r="D2" s="103" t="s">
        <v>36011</v>
      </c>
      <c r="E2" s="37" t="s">
        <v>39021</v>
      </c>
      <c r="F2" s="38">
        <v>45891.832060185188</v>
      </c>
      <c r="G2" s="105">
        <f ca="1">IFERROR(NOW()-F2,"")</f>
        <v>97.081764583330369</v>
      </c>
      <c r="H2" s="38">
        <v>45891.790393518517</v>
      </c>
      <c r="I2" s="37" t="str">
        <f>IFERROR(VLOOKUP(D2,DB!A:F,6,0),"")</f>
        <v>Generator-SG</v>
      </c>
      <c r="J2" s="37" t="str">
        <f>IFERROR(VLOOKUP(D2,DB!A:G,7,0),"")</f>
        <v>Vandalized</v>
      </c>
      <c r="K2" s="37" t="s">
        <v>39117</v>
      </c>
      <c r="L2" s="37" t="str">
        <f>IFERROR(VLOOKUP(D2,DB!A:I,9,0),"")</f>
        <v>Latis</v>
      </c>
      <c r="M2" s="102"/>
    </row>
    <row r="3" spans="1:13" s="39" customFormat="1" ht="30.75">
      <c r="A3" s="37" t="s">
        <v>39118</v>
      </c>
      <c r="B3" s="37" t="str">
        <f>IFERROR(VLOOKUP(D3,DB!A:K,11,0),"")</f>
        <v>R5</v>
      </c>
      <c r="C3" s="37">
        <v>1</v>
      </c>
      <c r="D3" s="37" t="s">
        <v>33268</v>
      </c>
      <c r="E3" s="37" t="s">
        <v>39100</v>
      </c>
      <c r="F3" s="38">
        <v>45926.188877314817</v>
      </c>
      <c r="G3" s="105">
        <f t="shared" ref="G3" ca="1" si="0">IFERROR(NOW()-F3,"")</f>
        <v>62.724947453702043</v>
      </c>
      <c r="H3" s="38">
        <v>45926.158159722225</v>
      </c>
      <c r="I3" s="37" t="str">
        <f>IFERROR(VLOOKUP(D3,DB!A:F,6,0),"")</f>
        <v>SCECO</v>
      </c>
      <c r="J3" s="37" t="str">
        <f>IFERROR(VLOOKUP(D3,DB!A:G,7,0),"")</f>
        <v>Good</v>
      </c>
      <c r="K3" s="37" t="s">
        <v>39119</v>
      </c>
      <c r="L3" s="37" t="str">
        <f>IFERROR(VLOOKUP(D3,DB!A:I,9,0),"")</f>
        <v>Latis</v>
      </c>
      <c r="M3" s="102"/>
    </row>
    <row r="4" spans="1:13" s="39" customFormat="1" ht="48" customHeight="1">
      <c r="A4" s="106" t="s">
        <v>39120</v>
      </c>
      <c r="B4" s="106" t="str">
        <f>IFERROR(VLOOKUP(D4,DB!A:K,11,0),"")</f>
        <v>R5</v>
      </c>
      <c r="C4" s="106">
        <v>1</v>
      </c>
      <c r="D4" s="106" t="s">
        <v>34758</v>
      </c>
      <c r="E4" s="106" t="s">
        <v>39100</v>
      </c>
      <c r="F4" s="107">
        <v>45948.661111111112</v>
      </c>
      <c r="G4" s="108">
        <f t="shared" ref="G4" ca="1" si="1">IFERROR(NOW()-F4,"")</f>
        <v>40.252713657406275</v>
      </c>
      <c r="H4" s="107">
        <v>45948.661111111112</v>
      </c>
      <c r="I4" s="106" t="str">
        <f>IFERROR(VLOOKUP(D4,DB!A:F,6,0),"")</f>
        <v>SCECO</v>
      </c>
      <c r="J4" s="106" t="str">
        <f>IFERROR(VLOOKUP(D4,DB!A:G,7,0),"")</f>
        <v>Dead</v>
      </c>
      <c r="K4" s="106" t="s">
        <v>39121</v>
      </c>
      <c r="L4" s="106" t="str">
        <f>IFERROR(VLOOKUP(D4,DB!A:I,9,0),"")</f>
        <v>Latis</v>
      </c>
    </row>
    <row r="5" spans="1:13" s="39" customFormat="1" ht="30.75">
      <c r="A5" s="106" t="s">
        <v>39122</v>
      </c>
      <c r="B5" s="106" t="str">
        <f>IFERROR(VLOOKUP(D5,DB!A:K,11,0),"")</f>
        <v>R5</v>
      </c>
      <c r="C5" s="106">
        <v>1</v>
      </c>
      <c r="D5" s="106" t="s">
        <v>36518</v>
      </c>
      <c r="E5" s="106" t="s">
        <v>39021</v>
      </c>
      <c r="F5" s="119">
        <v>45981.373298611114</v>
      </c>
      <c r="G5" s="108">
        <f ca="1">IFERROR(NOW()-F5,"")</f>
        <v>7.540526157405111</v>
      </c>
      <c r="H5" s="119">
        <v>45981.360798611109</v>
      </c>
      <c r="I5" s="106" t="str">
        <f>IFERROR(VLOOKUP(D5,DB!A:F,6,0),"")</f>
        <v>SCECO</v>
      </c>
      <c r="J5" s="106" t="str">
        <f>IFERROR(VLOOKUP(D5,DB!A:G,7,0),"")</f>
        <v>Dead</v>
      </c>
      <c r="K5" s="106" t="s">
        <v>39123</v>
      </c>
      <c r="L5" s="106" t="str">
        <f>IFERROR(VLOOKUP(D5,DB!A:I,9,0),"")</f>
        <v>Latis</v>
      </c>
    </row>
    <row r="6" spans="1:13">
      <c r="A6" s="37" t="s">
        <v>39124</v>
      </c>
      <c r="B6" s="37" t="str">
        <f>IFERROR(VLOOKUP(D6,DB!A:K,11,0),"")</f>
        <v>R5</v>
      </c>
      <c r="C6" s="37">
        <v>2</v>
      </c>
      <c r="D6" s="37" t="s">
        <v>33328</v>
      </c>
      <c r="E6" s="106" t="s">
        <v>39021</v>
      </c>
      <c r="F6" s="38">
        <v>45988.86954861111</v>
      </c>
      <c r="G6" s="144">
        <f t="shared" ref="G6:G18" ca="1" si="2">IFERROR(NOW()-F6,"")</f>
        <v>4.4276157408603467E-2</v>
      </c>
      <c r="H6" s="38">
        <v>45988.861215277779</v>
      </c>
      <c r="I6" s="37" t="str">
        <f>IFERROR(VLOOKUP(D6,DB!A:F,6,0),"")</f>
        <v>Generator-SG</v>
      </c>
      <c r="J6" s="37" t="str">
        <f>IFERROR(VLOOKUP(D6,DB!A:G,7,0),"")</f>
        <v>Vandalized</v>
      </c>
      <c r="K6" s="37" t="s">
        <v>39125</v>
      </c>
      <c r="L6" s="37" t="str">
        <f>IFERROR(VLOOKUP(D6,DB!A:I,9,0),"")</f>
        <v>Latis</v>
      </c>
    </row>
    <row r="7" spans="1:13">
      <c r="A7" s="37"/>
      <c r="B7" s="37" t="str">
        <f>IFERROR(VLOOKUP(D7,DB!A:K,11,0),"")</f>
        <v/>
      </c>
      <c r="C7" s="37"/>
      <c r="D7" s="37"/>
      <c r="E7" s="37"/>
      <c r="F7" s="38"/>
      <c r="G7" s="144">
        <f t="shared" ca="1" si="2"/>
        <v>45988.913824768519</v>
      </c>
      <c r="H7" s="38"/>
      <c r="I7" s="37" t="str">
        <f>IFERROR(VLOOKUP(D7,DB!A:F,6,0),"")</f>
        <v/>
      </c>
      <c r="J7" s="37" t="str">
        <f>IFERROR(VLOOKUP(D7,DB!A:G,7,0),"")</f>
        <v/>
      </c>
      <c r="K7" s="37"/>
      <c r="L7" s="37" t="str">
        <f>IFERROR(VLOOKUP(D7,DB!A:I,9,0),"")</f>
        <v/>
      </c>
    </row>
    <row r="8" spans="1:13">
      <c r="A8" s="37"/>
      <c r="B8" s="37" t="str">
        <f>IFERROR(VLOOKUP(D8,DB!A:K,11,0),"")</f>
        <v/>
      </c>
      <c r="C8" s="37"/>
      <c r="D8" s="37"/>
      <c r="E8" s="37"/>
      <c r="F8" s="38"/>
      <c r="G8" s="144">
        <f t="shared" ca="1" si="2"/>
        <v>45988.913824768519</v>
      </c>
      <c r="H8" s="38"/>
      <c r="I8" s="37" t="str">
        <f>IFERROR(VLOOKUP(D8,DB!A:F,6,0),"")</f>
        <v/>
      </c>
      <c r="J8" s="37" t="str">
        <f>IFERROR(VLOOKUP(D8,DB!A:G,7,0),"")</f>
        <v/>
      </c>
      <c r="K8" s="37"/>
      <c r="L8" s="37" t="str">
        <f>IFERROR(VLOOKUP(D8,DB!A:I,9,0),"")</f>
        <v/>
      </c>
    </row>
    <row r="9" spans="1:13">
      <c r="A9" s="37"/>
      <c r="B9" s="37" t="str">
        <f>IFERROR(VLOOKUP(D9,DB!A:K,11,0),"")</f>
        <v/>
      </c>
      <c r="C9" s="37"/>
      <c r="D9" s="151"/>
      <c r="E9" s="37"/>
      <c r="F9" s="38"/>
      <c r="G9" s="144">
        <f t="shared" ca="1" si="2"/>
        <v>45988.913824768519</v>
      </c>
      <c r="H9" s="38"/>
      <c r="I9" s="37" t="str">
        <f>IFERROR(VLOOKUP(D9,DB!A:F,6,0),"")</f>
        <v/>
      </c>
      <c r="J9" s="37" t="str">
        <f>IFERROR(VLOOKUP(D9,DB!A:G,7,0),"")</f>
        <v/>
      </c>
      <c r="K9" s="37"/>
      <c r="L9" s="37" t="str">
        <f>IFERROR(VLOOKUP(D9,DB!A:I,9,0),"")</f>
        <v/>
      </c>
    </row>
    <row r="10" spans="1:13">
      <c r="A10" s="37"/>
      <c r="B10" s="37" t="str">
        <f>IFERROR(VLOOKUP(D10,DB!A:K,11,0),"")</f>
        <v/>
      </c>
      <c r="C10" s="37"/>
      <c r="D10" s="149"/>
      <c r="E10" s="37"/>
      <c r="F10" s="38"/>
      <c r="G10" s="144">
        <f t="shared" ca="1" si="2"/>
        <v>45988.913824768519</v>
      </c>
      <c r="H10" s="38"/>
      <c r="I10" s="37" t="str">
        <f>IFERROR(VLOOKUP(D10,DB!A:F,6,0),"")</f>
        <v/>
      </c>
      <c r="J10" s="37" t="str">
        <f>IFERROR(VLOOKUP(D10,DB!A:G,7,0),"")</f>
        <v/>
      </c>
      <c r="K10" s="37"/>
      <c r="L10" s="37" t="str">
        <f>IFERROR(VLOOKUP(D10,DB!A:I,9,0),"")</f>
        <v/>
      </c>
    </row>
    <row r="11" spans="1:13" ht="15.75">
      <c r="A11" s="37"/>
      <c r="B11" s="37" t="str">
        <f>IFERROR(VLOOKUP(D11,DB!A:K,11,0),"")</f>
        <v/>
      </c>
      <c r="C11" s="37"/>
      <c r="D11" s="150"/>
      <c r="E11" s="37"/>
      <c r="F11" s="38"/>
      <c r="G11" s="144">
        <f t="shared" ca="1" si="2"/>
        <v>45988.913824768519</v>
      </c>
      <c r="H11" s="38"/>
      <c r="I11" s="37" t="str">
        <f>IFERROR(VLOOKUP(D11,DB!A:F,6,0),"")</f>
        <v/>
      </c>
      <c r="J11" s="37" t="str">
        <f>IFERROR(VLOOKUP(D11,DB!A:G,7,0),"")</f>
        <v/>
      </c>
      <c r="K11" s="37"/>
      <c r="L11" s="37" t="str">
        <f>IFERROR(VLOOKUP(D11,DB!A:I,9,0),"")</f>
        <v/>
      </c>
    </row>
    <row r="12" spans="1:13">
      <c r="A12" s="37"/>
      <c r="B12" s="37" t="str">
        <f>IFERROR(VLOOKUP(D12,DB!A:K,11,0),"")</f>
        <v/>
      </c>
      <c r="C12" s="37"/>
      <c r="D12" s="149"/>
      <c r="E12" s="37"/>
      <c r="F12" s="38"/>
      <c r="G12" s="144">
        <f t="shared" ca="1" si="2"/>
        <v>45988.913824768519</v>
      </c>
      <c r="H12" s="38"/>
      <c r="I12" s="37" t="str">
        <f>IFERROR(VLOOKUP(D12,DB!A:F,6,0),"")</f>
        <v/>
      </c>
      <c r="J12" s="37" t="str">
        <f>IFERROR(VLOOKUP(D12,DB!A:G,7,0),"")</f>
        <v/>
      </c>
      <c r="K12" s="37"/>
      <c r="L12" s="37" t="str">
        <f>IFERROR(VLOOKUP(D12,DB!A:I,9,0),"")</f>
        <v/>
      </c>
    </row>
    <row r="13" spans="1:13">
      <c r="A13" s="37"/>
      <c r="B13" s="37" t="str">
        <f>IFERROR(VLOOKUP(D13,DB!A:K,11,0),"")</f>
        <v/>
      </c>
      <c r="C13" s="37"/>
      <c r="D13" s="149"/>
      <c r="E13" s="37"/>
      <c r="F13" s="38"/>
      <c r="G13" s="144">
        <f t="shared" ca="1" si="2"/>
        <v>45988.913824768519</v>
      </c>
      <c r="H13" s="38"/>
      <c r="I13" s="37" t="str">
        <f>IFERROR(VLOOKUP(D13,DB!A:F,6,0),"")</f>
        <v/>
      </c>
      <c r="J13" s="37" t="str">
        <f>IFERROR(VLOOKUP(D13,DB!A:G,7,0),"")</f>
        <v/>
      </c>
      <c r="K13" s="37"/>
      <c r="L13" s="37" t="str">
        <f>IFERROR(VLOOKUP(D13,DB!A:I,9,0),"")</f>
        <v/>
      </c>
    </row>
    <row r="14" spans="1:13">
      <c r="A14" s="37"/>
      <c r="B14" s="37" t="str">
        <f>IFERROR(VLOOKUP(D14,DB!A:K,11,0),"")</f>
        <v/>
      </c>
      <c r="C14" s="37"/>
      <c r="D14" s="149"/>
      <c r="E14" s="37"/>
      <c r="F14" s="38"/>
      <c r="G14" s="144">
        <f t="shared" ca="1" si="2"/>
        <v>45988.913824768519</v>
      </c>
      <c r="H14" s="38"/>
      <c r="I14" s="37" t="str">
        <f>IFERROR(VLOOKUP(D14,DB!A:F,6,0),"")</f>
        <v/>
      </c>
      <c r="J14" s="37" t="str">
        <f>IFERROR(VLOOKUP(D14,DB!A:G,7,0),"")</f>
        <v/>
      </c>
      <c r="K14" s="37"/>
      <c r="L14" s="37" t="str">
        <f>IFERROR(VLOOKUP(D14,DB!A:I,9,0),"")</f>
        <v/>
      </c>
    </row>
    <row r="15" spans="1:13">
      <c r="A15" s="37"/>
      <c r="B15" s="37" t="str">
        <f>IFERROR(VLOOKUP(D15,DB!A:K,11,0),"")</f>
        <v/>
      </c>
      <c r="C15" s="37"/>
      <c r="D15" s="149"/>
      <c r="E15" s="37"/>
      <c r="F15" s="38"/>
      <c r="G15" s="144">
        <f t="shared" ca="1" si="2"/>
        <v>45988.913824768519</v>
      </c>
      <c r="H15" s="38"/>
      <c r="I15" s="37" t="str">
        <f>IFERROR(VLOOKUP(D15,DB!A:F,6,0),"")</f>
        <v/>
      </c>
      <c r="J15" s="37" t="str">
        <f>IFERROR(VLOOKUP(D15,DB!A:G,7,0),"")</f>
        <v/>
      </c>
      <c r="K15" s="37"/>
      <c r="L15" s="37" t="str">
        <f>IFERROR(VLOOKUP(D15,DB!A:I,9,0),"")</f>
        <v/>
      </c>
    </row>
    <row r="16" spans="1:13">
      <c r="A16" s="37"/>
      <c r="B16" s="37" t="str">
        <f>IFERROR(VLOOKUP(D16,DB!A:K,11,0),"")</f>
        <v/>
      </c>
      <c r="C16" s="37"/>
      <c r="D16" s="149"/>
      <c r="E16" s="37"/>
      <c r="F16" s="38"/>
      <c r="G16" s="144">
        <f t="shared" ca="1" si="2"/>
        <v>45988.913824768519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4">
        <f t="shared" ca="1" si="2"/>
        <v>45988.913824768519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45988.913824768519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ca="1">IFERROR(NOW()-F19,"")</f>
        <v>45988.913824768519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ca="1">IFERROR(NOW()-F20,"")</f>
        <v>45988.913824768519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ca="1">IFERROR(NOW()-F21,"")</f>
        <v>45988.913824768519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ca="1">IFERROR(NOW()-F22,"")</f>
        <v>45988.913824768519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ca="1">IFERROR(NOW()-F23,"")</f>
        <v>45988.913824768519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ca="1">IFERROR(NOW()-F24,"")</f>
        <v>45988.913824768519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ca="1">IFERROR(NOW()-F25,"")</f>
        <v>45988.913824768519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ca="1">IFERROR(NOW()-F26,"")</f>
        <v>45988.913824768519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ca="1">IFERROR(NOW()-F27,"")</f>
        <v>45988.913824768519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4">
        <f ca="1">IFERROR(NOW()-F28,"")</f>
        <v>45988.913824768519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4">
        <f ca="1">IFERROR(NOW()-F29,"")</f>
        <v>45988.913824768519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4">
        <f ca="1">IFERROR(NOW()-F30,"")</f>
        <v>45988.913824768519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4">
        <f ca="1">IFERROR(NOW()-F31,"")</f>
        <v>45988.913824768519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4">
        <f ca="1">IFERROR(NOW()-F32,"")</f>
        <v>45988.913824768519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4">
        <f ca="1">IFERROR(NOW()-F33,"")</f>
        <v>45988.913824768519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4">
        <f ca="1">IFERROR(NOW()-F34,"")</f>
        <v>45988.913824768519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4">
        <f ca="1">IFERROR(NOW()-F35,"")</f>
        <v>45988.913824768519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4">
        <f ca="1">IFERROR(NOW()-F36,"")</f>
        <v>45988.913824768519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4">
        <f ca="1">IFERROR(NOW()-F37,"")</f>
        <v>45988.913824768519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4">
        <f ca="1">IFERROR(NOW()-F38,"")</f>
        <v>45988.913824768519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4">
        <f ca="1">IFERROR(NOW()-F39,"")</f>
        <v>45988.913824768519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4">
        <f ca="1">IFERROR(NOW()-F40,"")</f>
        <v>45988.913824768519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4">
        <f ca="1">IFERROR(NOW()-F41,"")</f>
        <v>45988.913824768519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4">
        <f ca="1">IFERROR(NOW()-F42,"")</f>
        <v>45988.913824768519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4">
        <f ca="1">IFERROR(NOW()-F43,"")</f>
        <v>45988.913824768519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4">
        <f ca="1">IFERROR(NOW()-F44,"")</f>
        <v>45988.913824768519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4">
        <f ca="1">IFERROR(NOW()-F45,"")</f>
        <v>45988.913824768519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4">
        <f ca="1">IFERROR(NOW()-F46,"")</f>
        <v>45988.913824768519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4">
        <f ca="1">IFERROR(NOW()-F47,"")</f>
        <v>45988.913824768519</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4">
        <f ca="1">IFERROR(NOW()-F48,"")</f>
        <v>45988.913824768519</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44">
        <f ca="1">IFERROR(NOW()-F49,"")</f>
        <v>45988.913824768519</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44">
        <f ca="1">IFERROR(NOW()-F50,"")</f>
        <v>45988.913824768519</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44">
        <f ca="1">IFERROR(NOW()-F51,"")</f>
        <v>45988.913824768519</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44">
        <f ca="1">IFERROR(NOW()-F52,"")</f>
        <v>45988.913824768519</v>
      </c>
      <c r="H52" s="38"/>
      <c r="I52" s="37" t="str">
        <f>IFERROR(VLOOKUP(D52,DB!A:F,6,0),"")</f>
        <v/>
      </c>
      <c r="J52" s="37" t="str">
        <f>IFERROR(VLOOKUP(D52,DB!A:G,7,0),"")</f>
        <v/>
      </c>
      <c r="K52" s="37"/>
      <c r="L52" s="37" t="str">
        <f>IFERROR(VLOOKUP(D52,DB!A:I,9,0),"")</f>
        <v/>
      </c>
    </row>
    <row r="53" spans="1:12">
      <c r="A53" s="103"/>
      <c r="B53" s="103"/>
      <c r="C53" s="103"/>
      <c r="D53" s="103"/>
      <c r="E53" s="103"/>
      <c r="F53" s="147"/>
      <c r="G53" s="105"/>
      <c r="H53" s="147"/>
      <c r="I53" s="103"/>
      <c r="J53" s="103"/>
      <c r="K53" s="103"/>
      <c r="L53" s="103"/>
    </row>
    <row r="54" spans="1:12">
      <c r="A54" s="103"/>
      <c r="B54" s="103"/>
      <c r="C54" s="103"/>
      <c r="D54" s="103"/>
      <c r="E54" s="103"/>
      <c r="F54" s="147"/>
      <c r="G54" s="105"/>
      <c r="H54" s="147"/>
      <c r="I54" s="103"/>
      <c r="J54" s="103"/>
      <c r="K54" s="103"/>
      <c r="L54" s="103"/>
    </row>
    <row r="55" spans="1:12">
      <c r="A55" s="103"/>
      <c r="B55" s="103"/>
      <c r="C55" s="103"/>
      <c r="D55" s="103"/>
      <c r="E55" s="103"/>
      <c r="F55" s="147"/>
      <c r="G55" s="105"/>
      <c r="H55" s="147"/>
      <c r="I55" s="103"/>
      <c r="J55" s="103"/>
      <c r="K55" s="103"/>
      <c r="L55" s="103"/>
    </row>
    <row r="56" spans="1:12">
      <c r="A56" s="103"/>
      <c r="B56" s="103"/>
      <c r="C56" s="103"/>
      <c r="D56" s="103"/>
      <c r="E56" s="103"/>
      <c r="F56" s="147"/>
      <c r="G56" s="105"/>
      <c r="H56" s="147"/>
      <c r="I56" s="103"/>
      <c r="J56" s="103"/>
      <c r="K56" s="103"/>
      <c r="L56" s="103"/>
    </row>
    <row r="57" spans="1:12">
      <c r="A57" s="103"/>
      <c r="B57" s="103"/>
      <c r="C57" s="103"/>
      <c r="D57" s="103"/>
      <c r="E57" s="103"/>
      <c r="F57" s="147"/>
      <c r="G57" s="105"/>
      <c r="H57" s="147"/>
      <c r="I57" s="103"/>
      <c r="J57" s="103"/>
      <c r="K57" s="103"/>
      <c r="L57" s="103"/>
    </row>
    <row r="58" spans="1:12">
      <c r="A58" s="103"/>
      <c r="B58" s="103"/>
      <c r="C58" s="103"/>
      <c r="D58" s="103"/>
      <c r="E58" s="103"/>
      <c r="F58" s="147"/>
      <c r="G58" s="105"/>
      <c r="H58" s="147"/>
      <c r="I58" s="103"/>
      <c r="J58" s="103"/>
      <c r="K58" s="103"/>
      <c r="L58" s="103"/>
    </row>
    <row r="59" spans="1:12">
      <c r="A59" s="103"/>
      <c r="B59" s="103"/>
      <c r="C59" s="103"/>
      <c r="D59" s="103"/>
      <c r="E59" s="103"/>
      <c r="F59" s="147"/>
      <c r="G59" s="105"/>
      <c r="H59" s="147"/>
      <c r="I59" s="103"/>
      <c r="J59" s="103"/>
      <c r="K59" s="103"/>
      <c r="L59" s="103"/>
    </row>
    <row r="60" spans="1:12">
      <c r="A60" s="103"/>
      <c r="B60" s="103"/>
      <c r="C60" s="103"/>
      <c r="D60" s="103"/>
      <c r="E60" s="103"/>
      <c r="F60" s="147"/>
      <c r="G60" s="105"/>
      <c r="H60" s="147"/>
      <c r="I60" s="103"/>
      <c r="J60" s="103"/>
      <c r="K60" s="103"/>
      <c r="L60" s="103"/>
    </row>
    <row r="61" spans="1:12">
      <c r="A61" s="103"/>
      <c r="B61" s="103"/>
      <c r="C61" s="103"/>
      <c r="D61" s="103"/>
      <c r="E61" s="103"/>
      <c r="F61" s="147"/>
      <c r="G61" s="105"/>
      <c r="H61" s="147"/>
      <c r="I61" s="103"/>
      <c r="J61" s="103"/>
      <c r="K61" s="103"/>
      <c r="L61" s="103"/>
    </row>
  </sheetData>
  <dataValidations count="2">
    <dataValidation allowBlank="1" showInputMessage="1" showErrorMessage="1" sqref="E1" xr:uid="{920C6338-E771-4DAE-8C89-92A9093EA4DE}"/>
    <dataValidation type="list" allowBlank="1" showInputMessage="1" showErrorMessage="1" sqref="E2:E5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4"/>
  <sheetViews>
    <sheetView workbookViewId="0">
      <selection activeCell="J2" sqref="J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4.398437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6" t="s">
        <v>39126</v>
      </c>
      <c r="B2" s="124" t="str">
        <f>IFERROR(VLOOKUP(D2,DB!A:K,11,0),"")</f>
        <v>R6</v>
      </c>
      <c r="C2" s="125">
        <v>1</v>
      </c>
      <c r="D2" s="124" t="s">
        <v>30182</v>
      </c>
      <c r="E2" s="106" t="s">
        <v>39021</v>
      </c>
      <c r="F2" s="126">
        <v>45988.820601851854</v>
      </c>
      <c r="G2" s="72">
        <f ca="1">IFERROR(NOW()-F2,"-")</f>
        <v>9.3222916664672084E-2</v>
      </c>
      <c r="H2" s="126">
        <v>45988.825046296297</v>
      </c>
      <c r="I2" s="124" t="str">
        <f>IFERROR(VLOOKUP(D2,DB!A:F,6,0),"")</f>
        <v>SCECO</v>
      </c>
      <c r="J2" s="124" t="str">
        <f>IFERROR(VLOOKUP(D2,DB!A:G,7,0),"")</f>
        <v>Good</v>
      </c>
      <c r="K2" s="127" t="s">
        <v>39127</v>
      </c>
      <c r="L2" s="128" t="str">
        <f>IFERROR(VLOOKUP(D2,DB!A:I,9,0),"")</f>
        <v>Latis</v>
      </c>
    </row>
    <row r="3" spans="1:16382" ht="31.5" customHeight="1">
      <c r="A3" s="123"/>
      <c r="B3" s="124" t="str">
        <f>IFERROR(VLOOKUP(D3,DB!A:K,11,0),"")</f>
        <v/>
      </c>
      <c r="C3" s="125"/>
      <c r="D3" s="122"/>
      <c r="E3" s="106"/>
      <c r="F3" s="126"/>
      <c r="G3" s="72">
        <f ca="1">IFERROR(NOW()-F3,"-")</f>
        <v>45988.913824768519</v>
      </c>
      <c r="H3" s="126"/>
      <c r="I3" s="124" t="str">
        <f>IFERROR(VLOOKUP(D3,DB!A:F,6,0),"")</f>
        <v/>
      </c>
      <c r="J3" s="124" t="str">
        <f>IFERROR(VLOOKUP(D3,DB!A:G,7,0),"")</f>
        <v/>
      </c>
      <c r="K3" s="127"/>
      <c r="L3" s="128" t="str">
        <f>IFERROR(VLOOKUP(D3,DB!A:I,9,0),"")</f>
        <v/>
      </c>
    </row>
    <row r="4" spans="1:16382" ht="31.5" customHeight="1">
      <c r="A4" s="123"/>
      <c r="B4" s="124" t="str">
        <f>IFERROR(VLOOKUP(D4,DB!A:K,11,0),"")</f>
        <v/>
      </c>
      <c r="C4" s="125"/>
      <c r="D4" s="124"/>
      <c r="E4" s="106"/>
      <c r="F4" s="126"/>
      <c r="G4" s="72">
        <f ca="1">IFERROR(NOW()-F4,"-")</f>
        <v>45988.913824768519</v>
      </c>
      <c r="H4" s="126"/>
      <c r="I4" s="124" t="str">
        <f>IFERROR(VLOOKUP(D4,DB!A:F,6,0),"")</f>
        <v/>
      </c>
      <c r="J4" s="124" t="str">
        <f>IFERROR(VLOOKUP(D4,DB!A:G,7,0),"")</f>
        <v/>
      </c>
      <c r="K4" s="127"/>
      <c r="L4" s="128" t="str">
        <f>IFERROR(VLOOKUP(D4,DB!A:I,9,0),"")</f>
        <v/>
      </c>
    </row>
    <row r="5" spans="1:16382" ht="31.5" customHeight="1">
      <c r="A5" s="123"/>
      <c r="B5" s="124" t="str">
        <f>IFERROR(VLOOKUP(D5,DB!A:K,11,0),"")</f>
        <v/>
      </c>
      <c r="C5" s="125"/>
      <c r="D5" s="122"/>
      <c r="E5" s="106"/>
      <c r="F5" s="126"/>
      <c r="G5" s="72">
        <f ca="1">IFERROR(NOW()-F5,"-")</f>
        <v>45988.913824768519</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45988.913824768519</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07"/>
      <c r="G7" s="72">
        <f ca="1">IFERROR(NOW()-F7,"-")</f>
        <v>45988.913824768519</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45988.913824768519</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45988.913824768519</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45988.913824768519</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45988.913824768519</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2"/>
      <c r="E12" s="106"/>
      <c r="F12" s="126"/>
      <c r="G12" s="72">
        <f ca="1">IFERROR(NOW()-F12,"-")</f>
        <v>45988.913824768519</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45988.913824768519</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45988.913824768519</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45988.913824768519</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45988.913824768519</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45988.913824768519</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45988.913824768519</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2"/>
      <c r="E19" s="106"/>
      <c r="F19" s="126"/>
      <c r="G19" s="72">
        <f ca="1">IFERROR(NOW()-F19,"-")</f>
        <v>45988.913824768519</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45988.913824768519</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45988.913824768519</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45988.913824768519</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45988.913824768519</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45988.913824768519</v>
      </c>
      <c r="H24" s="126"/>
      <c r="I24" s="124" t="str">
        <f>IFERROR(VLOOKUP(D24,DB!A:F,6,0),"")</f>
        <v/>
      </c>
      <c r="J24" s="124" t="str">
        <f>IFERROR(VLOOKUP(D24,DB!A:G,7,0),"")</f>
        <v/>
      </c>
      <c r="K24" s="127"/>
      <c r="L24" s="128" t="str">
        <f>IFERROR(VLOOKUP(D24,DB!A:I,9,0),"")</f>
        <v/>
      </c>
    </row>
  </sheetData>
  <dataValidations count="2">
    <dataValidation allowBlank="1" showInputMessage="1" showErrorMessage="1" sqref="E1" xr:uid="{9E1BC488-8814-4F8A-8DBE-742B3278AB71}"/>
    <dataValidation type="list" allowBlank="1" showInputMessage="1" showErrorMessage="1" sqref="E2:E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2025-11-27T18:57:56Z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