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87" documentId="120_S{2AC9BD13-BADA-5192-A53E-5A8FF88502F6}" xr6:coauthVersionLast="47" xr6:coauthVersionMax="47" xr10:uidLastSave="{93AE1228-8B80-4AC2-9AF8-B2BCA207295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<sst xmlns="http://schemas.openxmlformats.org/spreadsheetml/2006/main" count="180304" uniqueCount="39136">
  <si>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</si>
  <si>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</si>
  <si>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</si>
  <si>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</si>
  <si>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</si>
  <si>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</si>
  <si>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</si>
  <si>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</si>
  <si>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</si>
  <si>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</si>
  <si>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</si>
  <si>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</si>
  <si>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</si>
  <si>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</si>
  <si>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</si>
  <si>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</si>
  <si>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</si>
  <si>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</si>
  <si>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</si>
  <si>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</si>
  <si>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</si>
  <si>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</si>
  <si>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</si>
  <si>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</si>
  <si>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</si>
  <si>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</si>
  <si>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</si>
  <si>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</si>
  <si>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</si>
  <si>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</si>
  <si>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</si>
  <si>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</si>
  <si>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</si>
  <si>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</si>
  <si>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</si>
  <si>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</si>
  <si>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</si>
  <si>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</si>
  <si>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</si>
  <si>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</si>
  <si>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</si>
  <si>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</si>
  <si>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</si>
  <si>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</si>
  <si>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</si>
  <si>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</si>
  <si>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</si>
  <si>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</si>
  <si>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</si>
  <si>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</si>
  <si>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</si>
  <si>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</si>
  <si>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</si>
  <si>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</si>
  <si>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</si>
  <si>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</si>
  <si>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</si>
  <si>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</si>
  <si>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</si>
  <si>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</si>
  <si>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</si>
  <si>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</si>
  <si>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</si>
  <si>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</si>
  <si>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</si>
  <si>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</si>
  <si>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</si>
  <si>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</si>
  <si>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</si>
  <si>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</si>
  <si>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</si>
  <si>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</si>
  <si>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</si>
  <si>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</si>
  <si>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</si>
  <si>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</si>
  <si>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</si>
  <si>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</si>
  <si>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</si>
  <si>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</si>
  <si>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</si>
  <si>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</si>
  <si>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</si>
  <si>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</si>
  <si>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</si>
  <si>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</si>
  <si>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</si>
  <si>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</si>
  <si>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</si>
  <si>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</si>
  <si>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</si>
  <si>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</si>
  <si>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</si>
  <si>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</si>
  <si>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</si>
  <si>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</si>
  <si>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</si>
  <si>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</si>
  <si>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</si>
  <si>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</si>
  <si>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</si>
  <si>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</si>
  <si>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</si>
  <si>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</si>
  <si>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</si>
  <si>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</si>
  <si>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</si>
  <si>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</si>
  <si>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</si>
  <si>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</si>
  <si>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</si>
  <si>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</si>
  <si>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</si>
  <si>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</si>
  <si>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</si>
  <si>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</si>
  <si>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</si>
  <si>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</si>
  <si>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</si>
  <si>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</si>
  <si>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</si>
  <si>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</si>
  <si>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</si>
  <si>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</si>
  <si>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</si>
  <si>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</si>
  <si>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</si>
  <si>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</si>
  <si>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</si>
  <si>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</si>
  <si>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</si>
  <si>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</si>
  <si>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</si>
  <si>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</si>
  <si>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</si>
  <si>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</si>
  <si>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</si>
  <si>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</si>
  <si>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</si>
  <si>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</si>
  <si>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</si>
  <si>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</si>
  <si>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</si>
  <si>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</si>
  <si>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</si>
  <si>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</si>
  <si>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</si>
  <si>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</si>
  <si>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</si>
  <si>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</si>
  <si>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</si>
  <si>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</si>
  <si>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</si>
  <si>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</si>
  <si>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</si>
  <si>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</si>
  <si>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</si>
  <si>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</si>
  <si>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</si>
  <si>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</si>
  <si>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</si>
  <si>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</si>
  <si>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</si>
  <si>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</si>
  <si>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</si>
  <si>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</si>
  <si>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</si>
  <si>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</si>
  <si>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</si>
  <si>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</si>
  <si>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</si>
  <si>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</si>
  <si>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</si>
  <si>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</si>
  <si>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</si>
  <si>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</si>
  <si>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</si>
  <si>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</si>
  <si>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</si>
  <si>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</si>
  <si>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</si>
  <si>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</si>
  <si>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</si>
  <si>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</si>
  <si>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</si>
  <si>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</si>
  <si>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</si>
  <si>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</si>
  <si>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</si>
  <si>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</si>
  <si>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</si>
  <si>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</si>
  <si>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</si>
  <si>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</si>
  <si>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</si>
  <si>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</si>
  <si>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</si>
  <si>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</si>
  <si>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</si>
  <si>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</si>
  <si>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</si>
  <si>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</si>
  <si>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</si>
  <si>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</si>
  <si>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</si>
  <si>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</si>
  <si>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</si>
  <si>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</si>
  <si>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</si>
  <si>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</si>
  <si>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</si>
  <si>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</si>
  <si>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</si>
  <si>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</si>
  <si>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</si>
  <si>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</si>
  <si>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</si>
  <si>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</si>
  <si>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</si>
  <si>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</si>
  <si>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</si>
  <si>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</si>
  <si>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</si>
  <si>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</si>
  <si>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</si>
  <si>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</si>
  <si>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</si>
  <si>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</si>
  <si>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</si>
  <si>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</si>
  <si>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</si>
  <si>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</si>
  <si>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</si>
  <si>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</si>
  <si>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</si>
  <si>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</si>
  <si>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</si>
  <si>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</si>
  <si>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</si>
  <si>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</si>
  <si>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</si>
  <si>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</si>
  <si>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</si>
  <si>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</si>
  <si>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</si>
  <si>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</si>
  <si>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</si>
  <si>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</si>
  <si>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</si>
  <si>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</si>
  <si>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</si>
  <si>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</si>
  <si>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</si>
  <si>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</si>
  <si>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</si>
  <si>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</si>
  <si>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</si>
  <si>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</si>
  <si>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</si>
  <si>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</si>
  <si>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</si>
  <si>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</si>
  <si>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</si>
  <si>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</si>
  <si>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</si>
  <si>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</si>
  <si>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</si>
  <si>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</si>
  <si>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</si>
  <si>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</si>
  <si>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</si>
  <si>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</si>
  <si>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</si>
  <si>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</si>
  <si>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</si>
  <si>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</si>
  <si>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</si>
  <si>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</si>
  <si>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</si>
  <si>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</si>
  <si>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</si>
  <si>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</si>
  <si>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</si>
  <si>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</si>
  <si>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</si>
  <si>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</si>
  <si>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</si>
  <si>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</si>
  <si>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</si>
  <si>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</si>
  <si>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</si>
  <si>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</si>
  <si>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</si>
  <si>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</si>
  <si>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</si>
  <si>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</si>
  <si>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</si>
  <si>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</si>
  <si>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</si>
  <si>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</si>
  <si>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</si>
  <si>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</si>
  <si>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</si>
  <si>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</si>
  <si>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</si>
  <si>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</si>
  <si>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</si>
  <si>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</si>
  <si>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</si>
  <si>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</si>
  <si>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</si>
  <si>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</si>
  <si>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</si>
  <si>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</si>
  <si>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</si>
  <si>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</si>
  <si>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</si>
  <si>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</si>
  <si>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</si>
  <si>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</si>
  <si>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</si>
  <si>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</si>
  <si>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</si>
  <si>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</si>
  <si>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</si>
  <si>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</si>
  <si>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</si>
  <si>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</si>
  <si>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</si>
  <si>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</si>
  <si>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</si>
  <si>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</si>
  <si>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</si>
  <si>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</si>
  <si>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</si>
  <si>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</si>
  <si>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</si>
  <si>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</si>
  <si>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</si>
  <si>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</si>
  <si>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</si>
  <si>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</si>
  <si>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</si>
  <si>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</si>
  <si>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</si>
  <si>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</si>
  <si>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</si>
  <si>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</si>
  <si>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</si>
  <si>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</si>
  <si>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</si>
  <si>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</si>
  <si>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</si>
  <si>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</si>
  <si>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</si>
  <si>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</si>
  <si>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</si>
  <si>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</si>
  <si>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</si>
  <si>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</si>
  <si>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</si>
  <si>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</si>
  <si>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</si>
  <si>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</si>
  <si>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</si>
  <si>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</si>
  <si>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</si>
  <si>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</si>
  <si>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</si>
  <si>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</si>
  <si>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</si>
  <si>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</si>
  <si>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</si>
  <si>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</si>
  <si>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</si>
  <si>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</si>
  <si>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</si>
  <si>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</si>
  <si>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</si>
  <si>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</si>
  <si>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</si>
  <si>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</si>
  <si>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</si>
  <si>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</si>
  <si>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</si>
  <si>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</si>
  <si>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</si>
  <si>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</si>
  <si>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</si>
  <si>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</si>
  <si>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</si>
  <si>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</si>
  <si>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</si>
  <si>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</si>
  <si>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</si>
  <si>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</si>
  <si>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</si>
  <si>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</si>
  <si>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</si>
  <si>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</si>
  <si>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</si>
  <si>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</si>
  <si>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</si>
  <si>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</si>
  <si>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</si>
  <si>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</si>
  <si>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</si>
  <si>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</si>
  <si>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</si>
  <si>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</si>
  <si>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</si>
  <si>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</si>
  <si>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</si>
  <si>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</si>
  <si>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</si>
  <si>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</si>
  <si>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</si>
  <si>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</si>
  <si>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</si>
  <si>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</si>
  <si>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</si>
  <si>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</si>
  <si>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</si>
  <si>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</si>
  <si>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</si>
  <si>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</si>
  <si>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</si>
  <si>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</si>
  <si>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</si>
  <si>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</si>
  <si>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</si>
  <si>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</si>
  <si>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</si>
  <si>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</si>
  <si>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</si>
  <si>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</si>
  <si>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</si>
  <si>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</si>
  <si>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</si>
  <si>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</si>
  <si>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</si>
  <si>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</si>
  <si>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</si>
  <si>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</si>
  <si>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</si>
  <si>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</si>
  <si>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</si>
  <si>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</si>
  <si>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</si>
  <si>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</si>
  <si>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</si>
  <si>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</si>
  <si>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</si>
  <si>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</si>
  <si>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</si>
  <si>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</si>
  <si>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</si>
  <si>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</si>
  <si>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</si>
  <si>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</si>
  <si>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</si>
  <si>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</si>
  <si>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</si>
  <si>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</si>
  <si>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</si>
  <si>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</si>
  <si>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</si>
  <si>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</si>
  <si>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</si>
  <si>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</si>
  <si>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</si>
  <si>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</si>
  <si>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</si>
  <si>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</si>
  <si>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</si>
  <si>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</si>
  <si>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</si>
  <si>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</si>
  <si>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</si>
  <si>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</si>
  <si>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</si>
  <si>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</si>
  <si>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</si>
  <si>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</si>
  <si>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</si>
  <si>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</si>
  <si>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</si>
  <si>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</si>
  <si>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</si>
  <si>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</si>
  <si>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</si>
  <si>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</si>
  <si>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</si>
  <si>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</si>
  <si>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</si>
  <si>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</si>
  <si>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</si>
  <si>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</si>
  <si>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</si>
  <si>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</si>
  <si>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</si>
  <si>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</si>
  <si>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</si>
  <si>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</si>
  <si>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</si>
  <si>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</si>
  <si>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</si>
  <si>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</si>
  <si>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</si>
  <si>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</si>
  <si>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</si>
  <si>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</si>
  <si>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</si>
  <si>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</si>
  <si>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</si>
  <si>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</si>
  <si>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</si>
  <si>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</si>
  <si>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</si>
  <si>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</si>
  <si>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</si>
  <si>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</si>
  <si>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</si>
  <si>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</si>
  <si>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</si>
  <si>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</si>
  <si>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</si>
  <si>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</si>
  <si>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</si>
  <si>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</si>
  <si>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</si>
  <si>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</si>
  <si>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</si>
  <si>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</si>
  <si>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</si>
  <si>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</si>
  <si>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</si>
  <si>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</si>
  <si>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</si>
  <si>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</si>
  <si>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</si>
  <si>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</si>
  <si>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</si>
  <si>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</si>
  <si>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</si>
  <si>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</si>
  <si>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</si>
  <si>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</si>
  <si>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</si>
  <si>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</si>
  <si>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</si>
  <si>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</si>
  <si>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</si>
  <si>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</si>
  <si>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</si>
  <si>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</si>
  <si>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</si>
  <si>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</si>
  <si>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</si>
  <si>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</si>
  <si>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</si>
  <si>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</si>
  <si>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</si>
  <si>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</si>
  <si>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</si>
  <si>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</si>
  <si>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</si>
  <si>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</si>
  <si>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</si>
  <si>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</si>
  <si>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</si>
  <si>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</si>
  <si>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</si>
  <si>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</si>
  <si>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</si>
  <si>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</si>
  <si>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</si>
  <si>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</si>
  <si>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</si>
  <si>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</si>
  <si>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</si>
  <si>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</si>
  <si>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</si>
  <si>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</si>
  <si>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</si>
  <si>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</si>
  <si>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</si>
  <si>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</si>
  <si>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</si>
  <si>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</si>
  <si>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</si>
  <si>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</si>
  <si>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</si>
  <si>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</si>
  <si>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</si>
  <si>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</si>
  <si>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</si>
  <si>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</si>
  <si>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</si>
  <si>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</si>
  <si>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</si>
  <si>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</si>
  <si>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</si>
  <si>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</si>
  <si>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</si>
  <si>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</si>
  <si>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</si>
  <si>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</si>
  <si>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</si>
  <si>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</si>
  <si>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</si>
  <si>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</si>
  <si>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</si>
  <si>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</si>
  <si>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</si>
  <si>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</si>
  <si>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</si>
  <si>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</si>
  <si>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</si>
  <si>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</si>
  <si>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</si>
  <si>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</si>
  <si>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</si>
  <si>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</si>
  <si>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</si>
  <si>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</si>
  <si>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</si>
  <si>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</si>
  <si>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</si>
  <si>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</si>
  <si>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</si>
  <si>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</si>
  <si>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</si>
  <si>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</si>
  <si>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</si>
  <si>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</si>
  <si>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</si>
  <si>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</si>
  <si>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</si>
  <si>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</si>
  <si>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</si>
  <si>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</si>
  <si>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</si>
  <si>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</si>
  <si>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</si>
  <si>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</si>
  <si>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</si>
  <si>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</si>
  <si>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</si>
  <si>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</si>
  <si>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</si>
  <si>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</si>
  <si>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</si>
  <si>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</si>
  <si>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</si>
  <si>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</si>
  <si>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</si>
  <si>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</si>
  <si>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</si>
  <si>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</si>
  <si>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</si>
  <si>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</si>
  <si>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</si>
  <si>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</si>
  <si>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</si>
  <si>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</si>
  <si>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</si>
  <si>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</si>
  <si>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</si>
  <si>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</si>
  <si>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</si>
  <si>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</si>
  <si>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</si>
  <si>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</si>
  <si>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</si>
  <si>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</si>
  <si>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</si>
  <si>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</si>
  <si>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</si>
  <si>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</si>
  <si>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</si>
  <si>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</si>
  <si>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</si>
  <si>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</si>
  <si>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</si>
  <si>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</si>
  <si>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</si>
  <si>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</si>
  <si>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</si>
  <si>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</si>
  <si>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</si>
  <si>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</si>
  <si>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</si>
  <si>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</si>
  <si>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</si>
  <si>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</si>
  <si>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</si>
  <si>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</si>
  <si>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</si>
  <si>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</si>
  <si>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</si>
  <si>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</si>
  <si>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</si>
  <si>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</si>
  <si>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</si>
  <si>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</si>
  <si>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</si>
  <si>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</si>
  <si>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</si>
  <si>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</si>
  <si>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</si>
  <si>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</si>
  <si>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</si>
  <si>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</si>
  <si>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</si>
  <si>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</si>
  <si>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</si>
  <si>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</si>
  <si>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</si>
  <si>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</si>
  <si>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</si>
  <si>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</si>
  <si>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</si>
  <si>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</si>
  <si>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</si>
  <si>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</si>
  <si>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</si>
  <si>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</si>
  <si>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</si>
  <si>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</si>
  <si>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</si>
  <si>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</si>
  <si>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</si>
  <si>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</si>
  <si>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</si>
  <si>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</si>
  <si>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</si>
  <si>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</si>
  <si>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</si>
  <si>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</si>
  <si>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</si>
  <si>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</si>
  <si>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</si>
  <si>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</si>
  <si>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</si>
  <si>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</si>
  <si>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</si>
  <si>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</si>
  <si>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</si>
  <si>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</si>
  <si>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</si>
  <si>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</si>
  <si>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</si>
  <si>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</si>
  <si>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</si>
  <si>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</si>
  <si>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</si>
  <si>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</si>
  <si>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</si>
  <si>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</si>
  <si>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</si>
  <si>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</si>
  <si>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</si>
  <si>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</si>
  <si>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</si>
  <si>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</si>
  <si>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</si>
  <si>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</si>
  <si>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</si>
  <si>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</si>
  <si>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</si>
  <si>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</si>
  <si>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</si>
  <si>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</si>
  <si>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</si>
  <si>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</si>
  <si>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</si>
  <si>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</si>
  <si>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</si>
  <si>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</si>
  <si>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</si>
  <si>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</si>
  <si>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</si>
  <si>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</si>
  <si>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</si>
  <si>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</si>
  <si>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</si>
  <si>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</si>
  <si>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</si>
  <si>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</si>
  <si>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</si>
  <si>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</si>
  <si>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</si>
  <si>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</si>
  <si>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</si>
  <si>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</si>
  <si>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</si>
  <si>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</si>
  <si>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</si>
  <si>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</si>
  <si>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</si>
  <si>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</si>
  <si>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</si>
  <si>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</si>
  <si>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</si>
  <si>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</si>
  <si>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</si>
  <si>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</si>
  <si>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</si>
  <si>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</si>
  <si>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</si>
  <si>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</si>
  <si>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</si>
  <si>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</si>
  <si>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</si>
  <si>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</si>
  <si>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</si>
  <si>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</si>
  <si>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</si>
  <si>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</si>
  <si>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</si>
  <si>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</si>
  <si>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</si>
  <si>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</si>
  <si>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</si>
  <si>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</si>
  <si>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</si>
  <si>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</si>
  <si>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</si>
  <si>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</si>
  <si>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</si>
  <si>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</si>
  <si>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</si>
  <si>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</si>
  <si>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</si>
  <si>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</si>
  <si>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</si>
  <si>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</si>
  <si>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</si>
  <si>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</si>
  <si>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</si>
  <si>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</si>
  <si>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</si>
  <si>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</si>
  <si>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</si>
  <si>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</si>
  <si>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</si>
  <si>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</si>
  <si>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</si>
  <si>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</si>
  <si>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</si>
  <si>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</si>
  <si>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</si>
  <si>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</si>
  <si>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</si>
  <si>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</si>
  <si>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</si>
  <si>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</si>
  <si>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</si>
  <si>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</si>
  <si>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</si>
  <si>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</si>
  <si>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</si>
  <si>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</si>
  <si>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</si>
  <si>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</si>
  <si>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</si>
  <si>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</si>
  <si>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</si>
  <si>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</si>
  <si>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</si>
  <si>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</si>
  <si>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</si>
  <si>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</si>
  <si>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</si>
  <si>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</si>
  <si>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</si>
  <si>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</si>
  <si>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</si>
  <si>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</si>
  <si>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</si>
  <si>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</si>
  <si>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</si>
  <si>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</si>
  <si>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</si>
  <si>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</si>
  <si>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</si>
  <si>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</si>
  <si>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</si>
  <si>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</si>
  <si>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</si>
  <si>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</si>
  <si>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</si>
  <si>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</si>
  <si>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</si>
  <si>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</si>
  <si>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</si>
  <si>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</si>
  <si>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</si>
  <si>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</si>
  <si>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</si>
  <si>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</si>
  <si>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</si>
  <si>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</si>
  <si>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</si>
  <si>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</si>
  <si>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</si>
  <si>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</si>
  <si>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</si>
  <si>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</si>
  <si>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</si>
  <si>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</si>
  <si>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</si>
  <si>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</si>
  <si>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</si>
  <si>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</si>
  <si>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</si>
  <si>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</si>
  <si>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</si>
  <si>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</si>
  <si>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</si>
  <si>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</si>
  <si>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</si>
  <si>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</si>
  <si>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</si>
  <si>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</si>
  <si>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</si>
  <si>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</si>
  <si>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</si>
  <si>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</si>
  <si>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</si>
  <si>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</si>
  <si>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</si>
  <si>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</si>
  <si>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</si>
  <si>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</si>
  <si>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</si>
  <si>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</si>
  <si>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</si>
  <si>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</si>
  <si>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</si>
  <si>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</si>
  <si>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</si>
  <si>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</si>
  <si>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</si>
  <si>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</si>
  <si>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</si>
  <si>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</si>
  <si>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</si>
  <si>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</si>
  <si>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</si>
  <si>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</si>
  <si>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</si>
  <si>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</si>
  <si>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</si>
  <si>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</si>
  <si>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</si>
  <si>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</si>
  <si>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</si>
  <si>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</si>
  <si>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</si>
  <si>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</si>
  <si>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</si>
  <si>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</si>
  <si>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</si>
  <si>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</si>
  <si>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</si>
  <si>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</si>
  <si>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</si>
  <si>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</si>
  <si>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</si>
  <si>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</si>
  <si>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</si>
  <si>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</si>
  <si>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</si>
  <si>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</si>
  <si>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</si>
  <si>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</si>
  <si>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</si>
  <si>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</si>
  <si>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</si>
  <si>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</si>
  <si>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</si>
  <si>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</si>
  <si>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</si>
  <si>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</si>
  <si>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</si>
  <si>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</si>
  <si>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</si>
  <si>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</si>
  <si>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</si>
  <si>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</si>
  <si>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</si>
  <si>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</si>
  <si>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</si>
  <si>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</si>
  <si>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</si>
  <si>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</si>
  <si>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</si>
  <si>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</si>
  <si>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</si>
  <si>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</si>
  <si>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</si>
  <si>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</si>
  <si>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</si>
  <si>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</si>
  <si>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</si>
  <si>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</si>
  <si>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</si>
  <si>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</si>
  <si>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</si>
  <si>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</si>
  <si>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</si>
  <si>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</si>
  <si>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</si>
  <si>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</si>
  <si>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</si>
  <si>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</si>
  <si>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</si>
  <si>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</si>
  <si>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</si>
  <si>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</si>
  <si>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</si>
  <si>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</si>
  <si>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</si>
  <si>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</si>
  <si>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</si>
  <si>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</si>
  <si>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</si>
  <si>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</si>
  <si>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</si>
  <si>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</si>
  <si>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</si>
  <si>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</si>
  <si>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</si>
  <si>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</si>
  <si>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</si>
  <si>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</si>
  <si>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</si>
  <si>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</si>
  <si>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</si>
  <si>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</si>
  <si>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</si>
  <si>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</si>
  <si>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</si>
  <si>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</si>
  <si>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</si>
  <si>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</si>
  <si>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</si>
  <si>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</si>
  <si>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</si>
  <si>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</si>
  <si>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</si>
  <si>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</si>
  <si>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</si>
  <si>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</si>
  <si>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</si>
  <si>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</si>
  <si>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</si>
  <si>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</si>
  <si>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</si>
  <si>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</si>
  <si>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</si>
  <si>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</si>
  <si>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</si>
  <si>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</si>
  <si>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</si>
  <si>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</si>
  <si>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</si>
  <si>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</si>
  <si>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</si>
  <si>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</si>
  <si>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</si>
  <si>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</si>
  <si>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</si>
  <si>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</si>
  <si>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</si>
  <si>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</si>
  <si>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</si>
  <si>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</si>
  <si>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</si>
  <si>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</si>
  <si>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</si>
  <si>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</si>
  <si>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</si>
  <si>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</si>
  <si>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</si>
  <si>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</si>
  <si>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</si>
  <si>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</si>
  <si>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</si>
  <si>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</si>
  <si>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</si>
  <si>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</si>
  <si>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</si>
  <si>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</si>
  <si>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</si>
  <si>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</si>
  <si>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</si>
  <si>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</si>
  <si>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</si>
  <si>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</si>
  <si>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</si>
  <si>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</si>
  <si>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</si>
  <si>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</si>
  <si>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</si>
  <si>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</si>
  <si>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</si>
  <si>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</si>
  <si>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</si>
  <si>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</si>
  <si>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</si>
  <si>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</si>
  <si>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</si>
  <si>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</si>
  <si>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</si>
  <si>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</si>
  <si>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</si>
  <si>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</si>
  <si>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</si>
  <si>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</si>
  <si>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</si>
  <si>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</si>
  <si>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</si>
  <si>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</si>
  <si>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</si>
  <si>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</si>
  <si>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</si>
  <si>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</si>
  <si>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</si>
  <si>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</si>
  <si>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</si>
  <si>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</si>
  <si>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</si>
  <si>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</si>
  <si>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</si>
  <si>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</si>
  <si>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</si>
  <si>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</si>
  <si>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</si>
  <si>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</si>
  <si>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</si>
  <si>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</si>
  <si>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</si>
  <si>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</si>
  <si>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</si>
  <si>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</si>
  <si>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</si>
  <si>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</si>
  <si>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</si>
  <si>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</si>
  <si>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</si>
  <si>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</si>
  <si>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</si>
  <si>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</si>
  <si>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</si>
  <si>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</si>
  <si>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</si>
  <si>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</si>
  <si>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</si>
  <si>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</si>
  <si>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</si>
  <si>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</si>
  <si>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</si>
  <si>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</si>
  <si>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</si>
  <si>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</si>
  <si>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</si>
  <si>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</si>
  <si>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</si>
  <si>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</si>
  <si>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</si>
  <si>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</si>
  <si>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</si>
  <si>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</si>
  <si>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</si>
  <si>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</si>
  <si>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</si>
  <si>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</si>
  <si>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</si>
  <si>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</si>
  <si>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</si>
  <si>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</si>
  <si>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</si>
  <si>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</si>
  <si>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</si>
  <si>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</si>
  <si>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</si>
  <si>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</si>
  <si>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</si>
  <si>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</si>
  <si>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</si>
  <si>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</si>
  <si>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</si>
  <si>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</si>
  <si>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</si>
  <si>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</si>
  <si>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</si>
  <si>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</si>
  <si>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</si>
  <si>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</si>
  <si>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</si>
  <si>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</si>
  <si>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</si>
  <si>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</si>
  <si>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</si>
  <si>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</si>
  <si>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</si>
  <si>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</si>
  <si>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</si>
  <si>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</si>
  <si>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</si>
  <si>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</si>
  <si>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</si>
  <si>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</si>
  <si>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</si>
  <si>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</si>
  <si>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</si>
  <si>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</si>
  <si>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</si>
  <si>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</si>
  <si>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</si>
  <si>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</si>
  <si>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</si>
  <si>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</si>
  <si>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</si>
  <si>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</si>
  <si>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</si>
  <si>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</si>
  <si>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</si>
  <si>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</si>
  <si>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</si>
  <si>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</si>
  <si>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</si>
  <si>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</si>
  <si>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</si>
  <si>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</si>
  <si>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</si>
  <si>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</si>
  <si>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</si>
  <si>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</si>
  <si>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</si>
  <si>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</si>
  <si>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</si>
  <si>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</si>
  <si>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</si>
  <si>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</si>
  <si>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</si>
  <si>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</si>
  <si>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</si>
  <si>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</si>
  <si>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</si>
  <si>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</si>
  <si>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</si>
  <si>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</si>
  <si>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</si>
  <si>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</si>
  <si>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</si>
  <si>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</si>
  <si>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</si>
  <si>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</si>
  <si>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</si>
  <si>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</si>
  <si>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</si>
  <si>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</si>
  <si>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</si>
  <si>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</si>
  <si>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</si>
  <si>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</si>
  <si>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</si>
  <si>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</si>
  <si>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</si>
  <si>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</si>
  <si>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</si>
  <si>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</si>
  <si>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</si>
  <si>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</si>
  <si>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</si>
  <si>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</si>
  <si>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</si>
  <si>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</si>
  <si>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</si>
  <si>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</si>
  <si>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</si>
  <si>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</si>
  <si>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</si>
  <si>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</si>
  <si>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</si>
  <si>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</si>
  <si>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</si>
  <si>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</si>
  <si>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</si>
  <si>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</si>
  <si>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</si>
  <si>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</si>
  <si>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</si>
  <si>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</si>
  <si>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</si>
  <si>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</si>
  <si>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</si>
  <si>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</si>
  <si>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</si>
  <si>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</si>
  <si>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</si>
  <si>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</si>
  <si>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</si>
  <si>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</si>
  <si>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</si>
  <si>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</si>
  <si>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</si>
  <si>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</si>
  <si>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</si>
  <si>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</si>
  <si>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</si>
  <si>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</si>
  <si>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</si>
  <si>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</si>
  <si>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</si>
  <si>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</si>
  <si>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</si>
  <si>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</si>
  <si>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</si>
  <si>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</si>
  <si>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</si>
  <si>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</si>
  <si>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</si>
  <si>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</si>
  <si>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</si>
  <si>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</si>
  <si>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</si>
  <si>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</si>
  <si>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</si>
  <si>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</si>
  <si>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</si>
  <si>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</si>
  <si>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</si>
  <si>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</si>
  <si>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</si>
  <si>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</si>
  <si>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</si>
  <si>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</si>
  <si>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</si>
  <si>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</si>
  <si>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</si>
  <si>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</si>
  <si>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</si>
  <si>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</si>
  <si>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</si>
  <si>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</si>
  <si>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</si>
  <si>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</si>
  <si>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</si>
  <si>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</si>
  <si>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</si>
  <si>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</si>
  <si>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</si>
  <si>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</si>
  <si>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</si>
  <si>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</si>
  <si>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</si>
  <si>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</si>
  <si>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</si>
  <si>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</si>
  <si>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</si>
  <si>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</si>
  <si>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</si>
  <si>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</si>
  <si>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</si>
  <si>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</si>
  <si>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</si>
  <si>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</si>
  <si>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</si>
  <si>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</si>
  <si>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</si>
  <si>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</si>
  <si>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</si>
  <si>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</si>
  <si>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</si>
  <si>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</si>
  <si>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</si>
  <si>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</si>
  <si>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</si>
  <si>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</si>
  <si>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</si>
  <si>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</si>
  <si>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</si>
  <si>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</si>
  <si>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</si>
  <si>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</si>
  <si>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</si>
  <si>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</si>
  <si>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</si>
  <si>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</si>
  <si>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</si>
  <si>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</si>
  <si>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</si>
  <si>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</si>
  <si>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</si>
  <si>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</si>
  <si>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</si>
  <si>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</si>
  <si>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</si>
  <si>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</si>
  <si>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</si>
  <si>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</si>
  <si>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</si>
  <si>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</si>
  <si>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</si>
  <si>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</si>
  <si>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</si>
  <si>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</si>
  <si>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</si>
  <si>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</si>
  <si>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</si>
  <si>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</si>
  <si>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</si>
  <si>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</si>
  <si>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</si>
  <si>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</si>
  <si>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</si>
  <si>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</si>
  <si>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</si>
  <si>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</si>
  <si>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</si>
  <si>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</si>
  <si>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</si>
  <si>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</si>
  <si>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</si>
  <si>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</si>
  <si>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</si>
  <si>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</si>
  <si>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</si>
  <si>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</si>
  <si>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</si>
  <si>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</si>
  <si>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</si>
  <si>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</si>
  <si>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</si>
  <si>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</si>
  <si>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</si>
  <si>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</si>
  <si>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</si>
  <si>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</si>
  <si>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</si>
  <si>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</si>
  <si>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</si>
  <si>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</si>
  <si>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</si>
  <si>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</si>
  <si>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</si>
  <si>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</si>
  <si>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</si>
  <si>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</si>
  <si>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</si>
  <si>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</si>
  <si>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</si>
  <si>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</si>
  <si>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</si>
  <si>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</si>
  <si>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</si>
  <si>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</si>
  <si>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</si>
  <si>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</si>
  <si>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</si>
  <si>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</si>
  <si>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</si>
  <si>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</si>
  <si>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</si>
  <si>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</si>
  <si>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</si>
  <si>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</si>
  <si>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</si>
  <si>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</si>
  <si>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</si>
  <si>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</si>
  <si>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</si>
  <si>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</si>
  <si>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</si>
  <si>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</si>
  <si>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</si>
  <si>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</si>
  <si>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</si>
  <si>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</si>
  <si>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</si>
  <si>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</si>
  <si>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</si>
  <si>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</si>
  <si>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</si>
  <si>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</si>
  <si>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</si>
  <si>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</si>
  <si>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</si>
  <si>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</si>
  <si>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</si>
  <si>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</si>
  <si>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</si>
  <si>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</si>
  <si>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</si>
  <si>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</si>
  <si>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</si>
  <si>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</si>
  <si>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</si>
  <si>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</si>
  <si>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</si>
  <si>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</si>
  <si>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</si>
  <si>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</si>
  <si>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</si>
  <si>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</si>
  <si>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</si>
  <si>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</si>
  <si>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</si>
  <si>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</si>
  <si>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</si>
  <si>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</si>
  <si>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</si>
  <si>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</si>
  <si>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</si>
  <si>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</si>
  <si>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</si>
  <si>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</si>
  <si>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</si>
  <si>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</si>
  <si>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</si>
  <si>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</si>
  <si>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</si>
  <si>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</si>
  <si>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</si>
  <si>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</si>
  <si>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</si>
  <si>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</si>
  <si>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</si>
  <si>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</si>
  <si>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</si>
  <si>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</si>
  <si>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</si>
  <si>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</si>
  <si>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</si>
  <si>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</si>
  <si>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</si>
  <si>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</si>
  <si>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</si>
  <si>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</si>
  <si>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</si>
  <si>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</si>
  <si>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</si>
  <si>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</si>
  <si>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</si>
  <si>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</si>
  <si>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</si>
  <si>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</si>
  <si>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</si>
  <si>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</si>
  <si>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</si>
  <si>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</si>
  <si>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</si>
  <si>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</si>
  <si>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</si>
  <si>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</si>
  <si>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</si>
  <si>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</si>
  <si>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</si>
  <si>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</si>
  <si>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</si>
  <si>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</si>
  <si>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</si>
  <si>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</si>
  <si>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</si>
  <si>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</si>
  <si>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</si>
  <si>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</si>
  <si>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</si>
  <si>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</si>
  <si>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</si>
  <si>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</si>
  <si>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</si>
  <si>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</si>
  <si>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</si>
  <si>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</si>
  <si>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</si>
  <si>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</si>
  <si>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</si>
  <si>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</si>
  <si>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</si>
  <si>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</si>
  <si>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</si>
  <si>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</si>
  <si>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</si>
  <si>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</si>
  <si>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</si>
  <si>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</si>
  <si>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</si>
  <si>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</si>
  <si>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</si>
  <si>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</si>
  <si>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</si>
  <si>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</si>
  <si>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</si>
  <si>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</si>
  <si>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</si>
  <si>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</si>
  <si>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</si>
  <si>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</si>
  <si>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</si>
  <si>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</si>
  <si>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</si>
  <si>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</si>
  <si>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</si>
  <si>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</si>
  <si>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</si>
  <si>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</si>
  <si>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</si>
  <si>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</si>
  <si>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</si>
  <si>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</si>
  <si>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</si>
  <si>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</si>
  <si>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</si>
  <si>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</si>
  <si>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</si>
  <si>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</si>
  <si>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</si>
  <si>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</si>
  <si>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</si>
  <si>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</si>
  <si>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</si>
  <si>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</si>
  <si>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</si>
  <si>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</si>
  <si>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</si>
  <si>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</si>
  <si>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</si>
  <si>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</si>
  <si>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</si>
  <si>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</si>
  <si>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</si>
  <si>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</si>
  <si>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</si>
  <si>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</si>
  <si>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</si>
  <si>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</si>
  <si>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</si>
  <si>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</si>
  <si>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</si>
  <si>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</si>
  <si>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</si>
  <si>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</si>
  <si>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</si>
  <si>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</si>
  <si>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</si>
  <si>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</si>
  <si>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</si>
  <si>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</si>
  <si>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</si>
  <si>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</si>
  <si>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</si>
  <si>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</si>
  <si>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</si>
  <si>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</si>
  <si>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</si>
  <si>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</si>
  <si>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</si>
  <si>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</si>
  <si>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</si>
  <si>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</si>
  <si>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</si>
  <si>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</si>
  <si>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</si>
  <si>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</si>
  <si>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</si>
  <si>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</si>
  <si>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</si>
  <si>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</si>
  <si>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</si>
  <si>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</si>
  <si>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</si>
  <si>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</si>
  <si>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</si>
  <si>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</si>
  <si>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</si>
  <si>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</si>
  <si>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</si>
  <si>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</si>
  <si>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</si>
  <si>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</si>
  <si>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</si>
  <si>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</si>
  <si>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</si>
  <si>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</si>
  <si>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</si>
  <si>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</si>
  <si>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</si>
  <si>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</si>
  <si>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</si>
  <si>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</si>
  <si>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</si>
  <si>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</si>
  <si>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</si>
  <si>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</si>
  <si>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</si>
  <si>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</si>
  <si>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</si>
  <si>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</si>
  <si>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</si>
  <si>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</si>
  <si>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</si>
  <si>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</si>
  <si>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</si>
  <si>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</si>
  <si>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</si>
  <si>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</si>
  <si>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</si>
  <si>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</si>
  <si>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</si>
  <si>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</si>
  <si>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</si>
  <si>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</si>
  <si>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</si>
  <si>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</si>
  <si>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</si>
  <si>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</si>
  <si>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</si>
  <si>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</si>
  <si>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</si>
  <si>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</si>
  <si>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</si>
  <si>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</si>
  <si>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</si>
  <si>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</si>
  <si>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</si>
  <si>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</si>
  <si>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</si>
  <si>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</si>
  <si>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</si>
  <si>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</si>
  <si>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</si>
  <si>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</si>
  <si>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</si>
  <si>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</si>
  <si>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</si>
  <si>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</si>
  <si>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</si>
  <si>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</si>
  <si>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</si>
  <si>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</si>
  <si>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</si>
  <si>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</si>
  <si>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</si>
  <si>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</si>
  <si>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</si>
  <si>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</si>
  <si>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</si>
  <si>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</si>
  <si>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</si>
  <si>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</si>
  <si>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</si>
  <si>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</si>
  <si>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</si>
  <si>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</si>
  <si>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</si>
  <si>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</si>
  <si>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</si>
  <si>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</si>
  <si>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</si>
  <si>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</si>
  <si>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</si>
  <si>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</si>
  <si>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</si>
  <si>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</si>
  <si>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</si>
  <si>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</si>
  <si>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</si>
  <si>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</si>
  <si>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</si>
  <si>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</si>
  <si>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</si>
  <si>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</si>
  <si>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</si>
  <si>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</si>
  <si>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</si>
  <si>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</si>
  <si>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</si>
  <si>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</si>
  <si>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</si>
  <si>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</si>
  <si>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</si>
  <si>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</si>
  <si>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</si>
  <si>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</si>
  <si>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</si>
  <si>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</si>
  <si>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</si>
  <si>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</si>
  <si>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</si>
  <si>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</si>
  <si>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</si>
  <si>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</si>
  <si>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</si>
  <si>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</si>
  <si>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</si>
  <si>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</si>
  <si>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</si>
  <si>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</si>
  <si>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</si>
  <si>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</si>
  <si>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</si>
  <si>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</si>
  <si>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</si>
  <si>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</si>
  <si>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</si>
  <si>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</si>
  <si>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</si>
  <si>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</si>
  <si>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</si>
  <si>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</si>
  <si>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</si>
  <si>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</si>
  <si>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</si>
  <si>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</si>
  <si>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</si>
  <si>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</si>
  <si>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</si>
  <si>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</si>
  <si>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</si>
  <si>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</si>
  <si>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</si>
  <si>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</si>
  <si>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</si>
  <si>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</si>
  <si>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</si>
  <si>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</si>
  <si>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</si>
  <si>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</si>
  <si>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</si>
  <si>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</si>
  <si>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</si>
  <si>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</si>
  <si>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</si>
  <si>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</si>
  <si>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</si>
  <si>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</si>
  <si>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</si>
  <si>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</si>
  <si>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</si>
  <si>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</si>
  <si>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</si>
  <si>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</si>
  <si>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</si>
  <si>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</si>
  <si>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</si>
  <si>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</si>
  <si>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</si>
  <si>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</si>
  <si>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</si>
  <si>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</si>
  <si>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</si>
  <si>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</si>
  <si>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</si>
  <si>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</si>
  <si>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</si>
  <si>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</si>
  <si>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</si>
  <si>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</si>
  <si>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</si>
  <si>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</si>
  <si>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</si>
  <si>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</si>
  <si>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</si>
  <si>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</si>
  <si>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</si>
  <si>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</si>
  <si>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</si>
  <si>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</si>
  <si>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</si>
  <si>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</si>
  <si>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</si>
  <si>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</si>
  <si>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</si>
  <si>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</si>
  <si>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</si>
  <si>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</si>
  <si>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</si>
  <si>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</si>
  <si>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</si>
  <si>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</si>
  <si>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</si>
  <si>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</si>
  <si>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</si>
  <si>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</si>
  <si>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</si>
  <si>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</si>
  <si>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</si>
  <si>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</si>
  <si>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</si>
  <si>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</si>
  <si>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</si>
  <si>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</si>
  <si>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</si>
  <si>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</si>
  <si>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</si>
  <si>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</si>
  <si>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</si>
  <si>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</si>
  <si>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</si>
  <si>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</si>
  <si>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</si>
  <si>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</si>
  <si>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</si>
  <si>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</si>
  <si>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</si>
  <si>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</si>
  <si>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</si>
  <si>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</si>
  <si>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</si>
  <si>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</si>
  <si>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</si>
  <si>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</si>
  <si>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</si>
  <si>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</si>
  <si>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</si>
  <si>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</si>
  <si>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</si>
  <si>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</si>
  <si>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</si>
  <si>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</si>
  <si>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</si>
  <si>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</si>
  <si>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</si>
  <si>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</si>
  <si>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</si>
  <si>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</si>
  <si>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</si>
  <si>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</si>
  <si>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</si>
  <si>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</si>
  <si>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</si>
  <si>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</si>
  <si>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</si>
  <si>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</si>
  <si>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</si>
  <si>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</si>
  <si>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</si>
  <si>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</si>
  <si>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</si>
  <si>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</si>
  <si>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</si>
  <si>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</si>
  <si>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</si>
  <si>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</si>
  <si>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</si>
  <si>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</si>
  <si>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</si>
  <si>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</si>
  <si>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</si>
  <si>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</si>
  <si>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</si>
  <si>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</si>
  <si>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</si>
  <si>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</si>
  <si>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</si>
  <si>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</si>
  <si>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</si>
  <si>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</si>
  <si>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</si>
  <si>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</si>
  <si>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</si>
  <si>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</si>
  <si>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</si>
  <si>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</si>
  <si>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</si>
  <si>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</si>
  <si>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</si>
  <si>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</si>
  <si>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</si>
  <si>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</si>
  <si>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</si>
  <si>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</si>
  <si>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</si>
  <si>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</si>
  <si>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</si>
  <si>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</si>
  <si>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</si>
  <si>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</si>
  <si>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</si>
  <si>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</si>
  <si>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</si>
  <si>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</si>
  <si>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</si>
  <si>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</si>
  <si>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</si>
  <si>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</si>
  <si>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</si>
  <si>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</si>
  <si>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</si>
  <si>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</si>
  <si>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</si>
  <si>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</si>
  <si>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</si>
  <si>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</si>
  <si>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</si>
  <si>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</si>
  <si>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</si>
  <si>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</si>
  <si>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</si>
  <si>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</si>
  <si>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</si>
  <si>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</si>
  <si>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</si>
  <si>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</si>
  <si>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</si>
  <si>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</si>
  <si>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</si>
  <si>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</si>
  <si>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</si>
  <si>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</si>
  <si>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</si>
  <si>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</si>
  <si>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</si>
  <si>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</si>
  <si>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</si>
  <si>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</si>
  <si>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</si>
  <si>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</si>
  <si>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</si>
  <si>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</si>
  <si>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</si>
  <si>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</si>
  <si>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</si>
  <si>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</si>
  <si>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</si>
  <si>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</si>
  <si>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</si>
  <si>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</si>
  <si>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</si>
  <si>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</si>
  <si>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</si>
  <si>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</si>
  <si>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</si>
  <si>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</si>
  <si>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</si>
  <si>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</si>
  <si>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</si>
  <si>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</si>
  <si>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</si>
  <si>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</si>
  <si>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</si>
  <si>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</si>
  <si>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</si>
  <si>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</si>
  <si>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</si>
  <si>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</si>
  <si>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</si>
  <si>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</si>
  <si>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</si>
  <si>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</si>
  <si>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</si>
  <si>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</si>
  <si>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</si>
  <si>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</si>
  <si>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</si>
  <si>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</si>
  <si>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</si>
  <si>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</si>
  <si>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</si>
  <si>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</si>
  <si>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</si>
  <si>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</si>
  <si>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</si>
  <si>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</si>
  <si>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</si>
  <si>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</si>
  <si>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</si>
  <si>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</si>
  <si>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</si>
  <si>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</si>
  <si>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</si>
  <si>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</si>
  <si>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</si>
  <si>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</si>
  <si>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</si>
  <si>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</si>
  <si>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</si>
  <si>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</si>
  <si>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</si>
  <si>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</si>
  <si>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</si>
  <si>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</si>
  <si>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</si>
  <si>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</si>
  <si>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</si>
  <si>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</si>
  <si>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</si>
  <si>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</si>
  <si>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</si>
  <si>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</si>
  <si>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</si>
  <si>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</si>
  <si>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</si>
  <si>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</si>
  <si>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</si>
  <si>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</si>
  <si>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</si>
  <si>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</si>
  <si>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</si>
  <si>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</si>
  <si>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</si>
  <si>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</si>
  <si>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</si>
  <si>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</si>
  <si>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</si>
  <si>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</si>
  <si>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</si>
  <si>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</si>
  <si>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</si>
  <si>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</si>
  <si>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</si>
  <si>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</si>
  <si>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</si>
  <si>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</si>
  <si>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</si>
  <si>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</si>
  <si>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</si>
  <si>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</si>
  <si>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</si>
  <si>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</si>
  <si>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</si>
  <si>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</si>
  <si>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</si>
  <si>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</si>
  <si>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</si>
  <si>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</si>
  <si>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</si>
  <si>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</si>
  <si>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</si>
  <si>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</si>
  <si>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</si>
  <si>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</si>
  <si>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</si>
  <si>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</si>
  <si>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</si>
  <si>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</si>
  <si>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</si>
  <si>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</si>
  <si>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</si>
  <si>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</si>
  <si>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</si>
  <si>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</si>
  <si>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</si>
  <si>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</si>
  <si>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</si>
  <si>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</si>
  <si>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</si>
  <si>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</si>
  <si>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</si>
  <si>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</si>
  <si>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</si>
  <si>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</si>
  <si>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</si>
  <si>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</si>
  <si>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</si>
  <si>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</si>
  <si>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</si>
  <si>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</si>
  <si>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</si>
  <si>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</si>
  <si>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</si>
  <si>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</si>
  <si>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</si>
  <si>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</si>
  <si>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</si>
  <si>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</si>
  <si>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</si>
  <si>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</si>
  <si>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</si>
  <si>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</si>
  <si>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</si>
  <si>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</si>
  <si>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</si>
  <si>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</si>
  <si>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</si>
  <si>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</si>
  <si>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</si>
  <si>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</si>
  <si>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</si>
  <si>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</si>
  <si>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</si>
  <si>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</si>
  <si>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</si>
  <si>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</si>
  <si>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</si>
  <si>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</si>
  <si>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</si>
  <si>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</si>
  <si>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</si>
  <si>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</si>
  <si>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</si>
  <si>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</si>
  <si>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</si>
  <si>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</si>
  <si>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</si>
  <si>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</si>
  <si>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</si>
  <si>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</si>
  <si>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</si>
  <si>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</si>
  <si>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</si>
  <si>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</si>
  <si>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</si>
  <si>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</si>
  <si>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</si>
  <si>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</si>
  <si>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</si>
  <si>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</si>
  <si>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</si>
  <si>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</si>
  <si>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</si>
  <si>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</si>
  <si>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</si>
  <si>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</si>
  <si>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</si>
  <si>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</si>
  <si>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</si>
  <si>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</si>
  <si>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</si>
  <si>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</si>
  <si>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</si>
  <si>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</si>
  <si>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</si>
  <si>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</si>
  <si>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</si>
  <si>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</si>
  <si>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</si>
  <si>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</si>
  <si>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</si>
  <si>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</si>
  <si>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</si>
  <si>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</si>
  <si>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</si>
  <si>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</si>
  <si>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</si>
  <si>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</si>
  <si>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</si>
  <si>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</si>
  <si>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</si>
  <si>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</si>
  <si>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</si>
  <si>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</si>
  <si>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</si>
  <si>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</si>
  <si>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</si>
  <si>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</si>
  <si>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</si>
  <si>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</si>
  <si>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</si>
  <si>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</si>
  <si>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</si>
  <si>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</si>
  <si>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</si>
  <si>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</si>
  <si>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</si>
  <si>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</si>
  <si>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</si>
  <si>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</si>
  <si>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</si>
  <si>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</si>
  <si>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</si>
  <si>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</si>
  <si>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</si>
  <si>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</si>
  <si>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</si>
  <si>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</si>
  <si>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</si>
  <si>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</si>
  <si>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</si>
  <si>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</si>
  <si>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</si>
  <si>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</si>
  <si>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</si>
  <si>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</si>
  <si>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</si>
  <si>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</si>
  <si>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</si>
  <si>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</si>
  <si>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</si>
  <si>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</si>
  <si>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</si>
  <si>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</si>
  <si>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</si>
  <si>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</si>
  <si>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</si>
  <si>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</si>
  <si>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</si>
  <si>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</si>
  <si>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</si>
  <si>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</si>
  <si>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</si>
  <si>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</si>
  <si>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</si>
  <si>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</si>
  <si>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</si>
  <si>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</si>
  <si>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</si>
  <si>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</si>
  <si>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</si>
  <si>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</si>
  <si>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</si>
  <si>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</si>
  <si>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</si>
  <si>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</si>
  <si>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</si>
  <si>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</si>
  <si>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</si>
  <si>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</si>
  <si>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</si>
  <si>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</si>
  <si>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</si>
  <si>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</si>
  <si>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</si>
  <si>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</si>
  <si>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</si>
  <si>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</si>
  <si>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</si>
  <si>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</si>
  <si>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</si>
  <si>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</si>
  <si>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</si>
  <si>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</si>
  <si>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</si>
  <si>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</si>
  <si>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</si>
  <si>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</si>
  <si>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</si>
  <si>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</si>
  <si>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</si>
  <si>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</si>
  <si>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</si>
  <si>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</si>
  <si>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</si>
  <si>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</si>
  <si>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</si>
  <si>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</si>
  <si>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</si>
  <si>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</si>
  <si>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</si>
  <si>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</si>
  <si>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</si>
  <si>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</si>
  <si>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</si>
  <si>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</si>
  <si>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</si>
  <si>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</si>
  <si>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</si>
  <si>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</si>
  <si>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</si>
  <si>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</si>
  <si>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</si>
  <si>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</si>
  <si>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</si>
  <si>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</si>
  <si>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</si>
  <si>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</si>
  <si>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</si>
  <si>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</si>
  <si>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</si>
  <si>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</si>
  <si>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</si>
  <si>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</si>
  <si>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</si>
  <si>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</si>
  <si>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</si>
  <si>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</si>
  <si>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</si>
  <si>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</si>
  <si>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</si>
  <si>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</si>
  <si>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</si>
  <si>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</si>
  <si>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</si>
  <si>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</si>
  <si>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</si>
  <si>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</si>
  <si>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</si>
  <si>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</si>
  <si>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</si>
  <si>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</si>
  <si>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</si>
  <si>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</si>
  <si>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</si>
  <si>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</si>
  <si>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</si>
  <si>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</si>
  <si>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</si>
  <si>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</si>
  <si>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</si>
  <si>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</si>
  <si>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</si>
  <si>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</si>
  <si>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</si>
  <si>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</si>
  <si>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</si>
  <si>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</si>
  <si>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</si>
  <si>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</si>
  <si>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</si>
  <si>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</si>
  <si>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</si>
  <si>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</si>
  <si>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</si>
  <si>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</si>
  <si>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</si>
  <si>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</si>
  <si>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</si>
  <si>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</si>
  <si>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</si>
  <si>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</si>
  <si>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</si>
  <si>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</si>
  <si>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</si>
  <si>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</si>
  <si>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</si>
  <si>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</si>
  <si>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</si>
  <si>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</si>
  <si>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</si>
  <si>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</si>
  <si>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</si>
  <si>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</si>
  <si>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</si>
  <si>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</si>
  <si>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</si>
  <si>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</si>
  <si>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</si>
  <si>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</si>
  <si>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</si>
  <si>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</si>
  <si>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</si>
  <si>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</si>
  <si>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</si>
  <si>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</si>
  <si>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</si>
  <si>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</si>
  <si>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</si>
  <si>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</si>
  <si>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</si>
  <si>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</si>
  <si>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</si>
  <si>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</si>
  <si>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</si>
  <si>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</si>
  <si>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</si>
  <si>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</si>
  <si>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</si>
  <si>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</si>
  <si>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</si>
  <si>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</si>
  <si>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</si>
  <si>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</si>
  <si>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</si>
  <si>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</si>
  <si>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</si>
  <si>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</si>
  <si>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</si>
  <si>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</si>
  <si>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</si>
  <si>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</si>
  <si>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</si>
  <si>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</si>
  <si>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</si>
  <si>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</si>
  <si>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</si>
  <si>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</si>
  <si>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</si>
  <si>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</si>
  <si>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</si>
  <si>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</si>
  <si>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</si>
  <si>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</si>
  <si>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</si>
  <si>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</si>
  <si>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</si>
  <si>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</si>
  <si>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</si>
  <si>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</si>
  <si>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</si>
  <si>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</si>
  <si>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</si>
  <si>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</si>
  <si>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</si>
  <si>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</si>
  <si>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</si>
  <si>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</si>
  <si>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</si>
  <si>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</si>
  <si>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</si>
  <si>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</si>
  <si>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</si>
  <si>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</si>
  <si>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</si>
  <si>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</si>
  <si>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</si>
  <si>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</si>
  <si>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</si>
  <si>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</si>
  <si>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</si>
  <si>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</si>
  <si>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</si>
  <si>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</si>
  <si>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</si>
  <si>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</si>
  <si>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</si>
  <si>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</si>
  <si>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</si>
  <si>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</si>
  <si>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</si>
  <si>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</si>
  <si>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</si>
  <si>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</si>
  <si>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</si>
  <si>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</si>
  <si>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</si>
  <si>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</si>
  <si>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</si>
  <si>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</si>
  <si>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</si>
  <si>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</si>
  <si>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</si>
  <si>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</si>
  <si>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</si>
  <si>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</si>
  <si>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</si>
  <si>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</si>
  <si>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</si>
  <si>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</si>
  <si>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</si>
  <si>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</si>
  <si>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</si>
  <si>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</si>
  <si>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</si>
  <si>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</si>
  <si>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</si>
  <si>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</si>
  <si>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</si>
  <si>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</si>
  <si>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</si>
  <si>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</si>
  <si>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</si>
  <si>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</si>
  <si>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</si>
  <si>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</si>
  <si>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</si>
  <si>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</si>
  <si>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</si>
  <si>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</si>
  <si>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</si>
  <si>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</si>
  <si>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</si>
  <si>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</si>
  <si>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</si>
  <si>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</si>
  <si>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</si>
  <si>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</si>
  <si>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</si>
  <si>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</si>
  <si>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</si>
  <si>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</si>
  <si>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</si>
  <si>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</si>
  <si>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</si>
  <si>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</si>
  <si>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</si>
  <si>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</si>
  <si>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</si>
  <si>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</si>
  <si>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</si>
  <si>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</si>
  <si>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</si>
  <si>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</si>
  <si>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</si>
  <si>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</si>
  <si>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</si>
  <si>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</si>
  <si>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</si>
  <si>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</si>
  <si>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</si>
  <si>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</si>
  <si>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</si>
  <si>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</si>
  <si>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</si>
  <si>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</si>
  <si>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</si>
  <si>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</si>
  <si>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</si>
  <si>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</si>
  <si>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</si>
  <si>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</si>
  <si>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</si>
  <si>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</si>
  <si>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</si>
  <si>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</si>
  <si>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</si>
  <si>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</si>
  <si>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</si>
  <si>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</si>
  <si>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</si>
  <si>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</si>
  <si>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</si>
  <si>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</si>
  <si>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</si>
  <si>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</si>
  <si>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</si>
  <si>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</si>
  <si>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</si>
  <si>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</si>
  <si>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</si>
  <si>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</si>
  <si>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</si>
  <si>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</si>
  <si>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</si>
  <si>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</si>
  <si>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</si>
  <si>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</si>
  <si>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</si>
  <si>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</si>
  <si>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</si>
  <si>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</si>
  <si>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</si>
  <si>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</si>
  <si>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</si>
  <si>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</si>
  <si>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</si>
  <si>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</si>
  <si>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</si>
  <si>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</si>
  <si>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</si>
  <si>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</si>
  <si>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</si>
  <si>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</si>
  <si>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</si>
  <si>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</si>
  <si>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</si>
  <si>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</si>
  <si>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</si>
  <si>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</si>
  <si>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</si>
  <si>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</si>
  <si>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</si>
  <si>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</si>
  <si>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</si>
  <si>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</si>
  <si>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</si>
  <si>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</si>
  <si>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</si>
  <si>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</si>
  <si>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</si>
  <si>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</si>
  <si>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</si>
  <si>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</si>
  <si>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</si>
  <si>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</si>
  <si>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</si>
  <si>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</si>
  <si>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</si>
  <si>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</si>
  <si>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</si>
  <si>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</si>
  <si>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</si>
  <si>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</si>
  <si>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</si>
  <si>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</si>
  <si>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</si>
  <si>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</si>
  <si>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</si>
  <si>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</si>
  <si>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</si>
  <si>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</si>
  <si>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</si>
  <si>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</si>
  <si>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</si>
  <si>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</si>
  <si>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</si>
  <si>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</si>
  <si>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</si>
  <si>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</si>
  <si>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</si>
  <si>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</si>
  <si>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</si>
  <si>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</si>
  <si>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</si>
  <si>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</si>
  <si>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</si>
  <si>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</si>
  <si>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</si>
  <si>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</si>
  <si>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</si>
  <si>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</si>
  <si>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</si>
  <si>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</si>
  <si>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</si>
  <si>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</si>
  <si>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</si>
  <si>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</si>
  <si>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</si>
  <si>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</si>
  <si>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</si>
  <si>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</si>
  <si>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</si>
  <si>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</si>
  <si>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</si>
  <si>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</si>
  <si>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</si>
  <si>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</si>
  <si>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</si>
  <si>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</si>
  <si>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</si>
  <si>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</si>
  <si>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</si>
  <si>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</si>
  <si>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</si>
  <si>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</si>
  <si>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</si>
  <si>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</si>
  <si>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</si>
  <si>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</si>
  <si>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</si>
  <si>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</si>
  <si>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</si>
  <si>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</si>
  <si>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</si>
  <si>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</si>
  <si>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</si>
  <si>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</si>
  <si>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</si>
  <si>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</si>
  <si>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</si>
  <si>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</si>
  <si>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</si>
  <si>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</si>
  <si>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</si>
  <si>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</si>
  <si>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</si>
  <si>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</si>
  <si>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</si>
  <si>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</si>
  <si>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</si>
  <si>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</si>
  <si>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</si>
  <si>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</si>
  <si>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</si>
  <si>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</si>
  <si>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</si>
  <si>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</si>
  <si>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</si>
  <si>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</si>
  <si>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</si>
  <si>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</si>
  <si>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</si>
  <si>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</si>
  <si>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</si>
  <si>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</si>
  <si>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</si>
  <si>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</si>
  <si>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</si>
  <si>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</si>
  <si>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</si>
  <si>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</si>
  <si>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</si>
  <si>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</si>
  <si>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</si>
  <si>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</si>
  <si>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</si>
  <si>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</si>
  <si>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</si>
  <si>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</si>
  <si>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</si>
  <si>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</si>
  <si>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</si>
  <si>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</si>
  <si>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</si>
  <si>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</si>
  <si>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</si>
  <si>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</si>
  <si>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</si>
  <si>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</si>
  <si>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</si>
  <si>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</si>
  <si>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</si>
  <si>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</si>
  <si>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</si>
  <si>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</si>
  <si>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</si>
  <si>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</si>
  <si>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</si>
  <si>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</si>
  <si>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</si>
  <si>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</si>
  <si>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</si>
  <si>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</si>
  <si>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</si>
  <si>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</si>
  <si>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</si>
  <si>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</si>
  <si>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</si>
  <si>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</si>
  <si>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</si>
  <si>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</si>
  <si>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</si>
  <si>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</si>
  <si>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</si>
  <si>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</si>
  <si>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</si>
  <si>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</si>
  <si>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</si>
  <si>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</si>
  <si>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</si>
  <si>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</si>
  <si>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</si>
  <si>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</si>
  <si>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</si>
  <si>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</si>
  <si>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</si>
  <si>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</si>
  <si>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</si>
  <si>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</si>
  <si>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</si>
  <si>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</si>
  <si>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</si>
  <si>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</si>
  <si>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</si>
  <si>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</si>
  <si>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</si>
  <si>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</si>
  <si>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</si>
  <si>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</si>
  <si>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</si>
  <si>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</si>
  <si>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</si>
  <si>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</si>
  <si>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</si>
  <si>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</si>
  <si>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</si>
  <si>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</si>
  <si>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</si>
  <si>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</si>
  <si>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</si>
  <si>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</si>
  <si>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</si>
  <si>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</si>
  <si>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</si>
  <si>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</si>
  <si>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</si>
  <si>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</si>
  <si>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</si>
  <si>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</si>
  <si>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</si>
  <si>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</si>
  <si>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</si>
  <si>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</si>
  <si>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</si>
  <si>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</si>
  <si>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</si>
  <si>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</si>
  <si>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</si>
  <si>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</si>
  <si>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</si>
  <si>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</si>
  <si>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</si>
  <si>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</si>
  <si>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</si>
  <si>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</si>
  <si>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</si>
  <si>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</si>
  <si>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</si>
  <si>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</si>
  <si>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</si>
  <si>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</si>
  <si>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</si>
  <si>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</si>
  <si>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</si>
  <si>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</si>
  <si>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</si>
  <si>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</si>
  <si>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</si>
  <si>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</si>
  <si>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</si>
  <si>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</si>
  <si>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</si>
  <si>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</si>
  <si>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</si>
  <si>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</si>
  <si>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</si>
  <si>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</si>
  <si>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</si>
  <si>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</si>
  <si>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</si>
  <si>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</si>
  <si>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</si>
  <si>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</si>
  <si>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</si>
  <si>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</si>
  <si>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</si>
  <si>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</si>
  <si>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</si>
  <si>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</si>
  <si>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</si>
  <si>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</si>
  <si>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</si>
  <si>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</si>
  <si>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</si>
  <si>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</si>
  <si>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</si>
  <si>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</si>
  <si>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</si>
  <si>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</si>
  <si>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</si>
  <si>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</si>
  <si>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</si>
  <si>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</si>
  <si>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</si>
  <si>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</si>
  <si>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</si>
  <si>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</si>
  <si>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</si>
  <si>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</si>
  <si>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</si>
  <si>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</si>
  <si>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</si>
  <si>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</si>
  <si>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</si>
  <si>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</si>
  <si>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</si>
  <si>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</si>
  <si>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</si>
  <si>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</si>
  <si>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</si>
  <si>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</si>
  <si>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</si>
  <si>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</si>
  <si>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</si>
  <si>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</si>
  <si>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</si>
  <si>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</si>
  <si>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</si>
  <si>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</si>
  <si>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</si>
  <si>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</si>
  <si>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</si>
  <si>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</si>
  <si>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</si>
  <si>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</si>
  <si>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</si>
  <si>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</si>
  <si>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</si>
  <si>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</si>
  <si>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</si>
  <si>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</si>
  <si>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</si>
  <si>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</si>
  <si>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</si>
  <si>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</si>
  <si>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</si>
  <si>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</si>
  <si>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</si>
  <si>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</si>
  <si>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</si>
  <si>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</si>
  <si>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</si>
  <si>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</si>
  <si>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</si>
  <si>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</si>
  <si>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</si>
  <si>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</si>
  <si>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</si>
  <si>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</si>
  <si>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</si>
  <si>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</si>
  <si>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</si>
  <si>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</si>
  <si>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</si>
  <si>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</si>
  <si>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</si>
  <si>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</si>
  <si>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</si>
  <si>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</si>
  <si>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</si>
  <si>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</si>
  <si>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</si>
  <si>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</si>
  <si>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</si>
  <si>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</si>
  <si>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</si>
  <si>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</si>
  <si>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</si>
  <si>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</si>
  <si>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</si>
  <si>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</si>
  <si>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</si>
  <si>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</si>
  <si>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</si>
  <si>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</si>
  <si>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</si>
  <si>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</si>
  <si>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</si>
  <si>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</si>
  <si>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</si>
  <si>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</si>
  <si>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</si>
  <si>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</si>
  <si>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</si>
  <si>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</si>
  <si>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</si>
  <si>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</si>
  <si>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</si>
  <si>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</si>
  <si>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</si>
  <si>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</si>
  <si>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</si>
  <si>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</si>
  <si>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</si>
  <si>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</si>
  <si>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</si>
  <si>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</si>
  <si>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</si>
  <si>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</si>
  <si>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</si>
  <si>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</si>
  <si>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</si>
  <si>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</si>
  <si>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</si>
  <si>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</si>
  <si>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</si>
  <si>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</si>
  <si>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</si>
  <si>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</si>
  <si>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</si>
  <si>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</si>
  <si>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</si>
  <si>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</si>
  <si>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</si>
  <si>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</si>
  <si>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</si>
  <si>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</si>
  <si>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</si>
  <si>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</si>
  <si>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</si>
  <si>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</si>
  <si>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</si>
  <si>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</si>
  <si>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</si>
  <si>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</si>
  <si>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</si>
  <si>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</si>
  <si>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</si>
  <si>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</si>
  <si>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</si>
  <si>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</si>
  <si>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</si>
  <si>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</si>
  <si>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</si>
  <si>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</si>
  <si>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</si>
  <si>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</si>
  <si>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</si>
  <si>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</si>
  <si>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</si>
  <si>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</si>
  <si>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</si>
  <si>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</si>
  <si>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</si>
  <si>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</si>
  <si>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</si>
  <si>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</si>
  <si>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</si>
  <si>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</si>
  <si>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</si>
  <si>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</si>
  <si>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</si>
  <si>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</si>
  <si>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</si>
  <si>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</si>
  <si>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</si>
  <si>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</si>
  <si>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</si>
  <si>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</si>
  <si>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</si>
  <si>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</si>
  <si>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</si>
  <si>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</si>
  <si>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</si>
  <si>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</si>
  <si>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</si>
  <si>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</si>
  <si>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</si>
  <si>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</si>
  <si>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</si>
  <si>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</si>
  <si>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</si>
  <si>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</si>
  <si>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</si>
  <si>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</si>
  <si>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</si>
  <si>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</si>
  <si>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</si>
  <si>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</si>
  <si>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</si>
  <si>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</si>
  <si>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</si>
  <si>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</si>
  <si>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</si>
  <si>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</si>
  <si>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</si>
  <si>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</si>
  <si>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</si>
  <si>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</si>
  <si>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</si>
  <si>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</si>
  <si>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</si>
  <si>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</si>
  <si>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</si>
  <si>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</si>
  <si>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</si>
  <si>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</si>
  <si>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</si>
  <si>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</si>
  <si>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</si>
  <si>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</si>
  <si>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</si>
  <si>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</si>
  <si>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</si>
  <si>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</si>
  <si>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</si>
  <si>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</si>
  <si>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</si>
  <si>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</si>
  <si>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</si>
  <si>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</si>
  <si>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</si>
  <si>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</si>
  <si>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</si>
  <si>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</si>
  <si>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</si>
  <si>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</si>
  <si>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</si>
  <si>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</si>
  <si>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</si>
  <si>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</si>
  <si>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</si>
  <si>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</si>
  <si>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</si>
  <si>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</si>
  <si>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</si>
  <si>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</si>
  <si>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</si>
  <si>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</si>
  <si>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</si>
  <si>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</si>
  <si>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</si>
  <si>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</si>
  <si>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</si>
  <si>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</si>
  <si>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</si>
  <si>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</si>
  <si>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</si>
  <si>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</si>
  <si>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</si>
  <si>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</si>
  <si>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</si>
  <si>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</si>
  <si>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</si>
  <si>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</si>
  <si>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</si>
  <si>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</si>
  <si>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</si>
  <si>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</si>
  <si>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</si>
  <si>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</si>
  <si>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</si>
  <si>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</si>
  <si>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</si>
  <si>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</si>
  <si>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</si>
  <si>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</si>
  <si>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</si>
  <si>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</si>
  <si>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</si>
  <si>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</si>
  <si>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</si>
  <si>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</si>
  <si>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</si>
  <si>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</si>
  <si>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</si>
  <si>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</si>
  <si>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</si>
  <si>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</si>
  <si>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</si>
  <si>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</si>
  <si>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</si>
  <si>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</si>
  <si>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</si>
  <si>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</si>
  <si>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</si>
  <si>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</si>
  <si>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</si>
  <si>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</si>
  <si>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</si>
  <si>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</si>
  <si>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</si>
  <si>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</si>
  <si>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</si>
  <si>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</si>
  <si>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</si>
  <si>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</si>
  <si>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</si>
  <si>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</si>
  <si>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</si>
  <si>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</si>
  <si>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</si>
  <si>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</si>
  <si>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</si>
  <si>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</si>
  <si>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</si>
  <si>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</si>
  <si>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</si>
  <si>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</si>
  <si>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</si>
  <si>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</si>
  <si>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</si>
  <si>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</si>
  <si>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</si>
  <si>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</si>
  <si>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</si>
  <si>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</si>
  <si>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</si>
  <si>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</si>
  <si>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</si>
  <si>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</si>
  <si>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</si>
  <si>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</si>
  <si>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</si>
  <si>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</si>
  <si>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</si>
  <si>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</si>
  <si>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</si>
  <si>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</si>
  <si>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</si>
  <si>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</si>
  <si>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</si>
  <si>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</si>
  <si>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</si>
  <si>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</si>
  <si>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</si>
  <si>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</si>
  <si>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</si>
  <si>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</si>
  <si>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</si>
  <si>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</si>
  <si>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</si>
  <si>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</si>
  <si>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</si>
  <si>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</si>
  <si>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</si>
  <si>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</si>
  <si>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</si>
  <si>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</si>
  <si>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</si>
  <si>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</si>
  <si>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</si>
  <si>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</si>
  <si>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</si>
  <si>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</si>
  <si>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</si>
  <si>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</si>
  <si>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</si>
  <si>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</si>
  <si>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</si>
  <si>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</si>
  <si>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</si>
  <si>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</si>
  <si>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</si>
  <si>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</si>
  <si>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</si>
  <si>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</si>
  <si>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</si>
  <si>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</si>
  <si>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</si>
  <si>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</si>
  <si>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</si>
  <si>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</si>
  <si>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</si>
  <si>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</si>
  <si>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</si>
  <si>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</si>
  <si>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</si>
  <si>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</si>
  <si>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</si>
  <si>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</si>
  <si>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</si>
  <si>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</si>
  <si>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</si>
  <si>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</si>
  <si>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</si>
  <si>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</si>
  <si>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</si>
  <si>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</si>
  <si>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</si>
  <si>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</si>
  <si>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</si>
  <si>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</si>
  <si>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</si>
  <si>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</si>
  <si>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</si>
  <si>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</si>
  <si>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</si>
  <si>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</si>
  <si>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</si>
  <si>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</si>
  <si>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</si>
  <si>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</si>
  <si>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</si>
  <si>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</si>
  <si>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</si>
  <si>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</si>
  <si>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</si>
  <si>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</si>
  <si>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</si>
  <si>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</si>
  <si>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</si>
  <si>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</si>
  <si>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</si>
  <si>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</si>
  <si>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</si>
  <si>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</si>
  <si>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</si>
  <si>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</si>
  <si>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</si>
  <si>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</si>
  <si>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</si>
  <si>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</si>
  <si>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</si>
  <si>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</si>
  <si>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</si>
  <si>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</si>
  <si>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</si>
  <si>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</si>
  <si>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</si>
  <si>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</si>
  <si>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</si>
  <si>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</si>
  <si>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</si>
  <si>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</si>
  <si>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</si>
  <si>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</si>
  <si>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</si>
  <si>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</si>
  <si>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</si>
  <si>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</si>
  <si>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</si>
  <si>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</si>
  <si>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</si>
  <si>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</si>
  <si>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</si>
  <si>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</si>
  <si>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</si>
  <si>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</si>
  <si>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</si>
  <si>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</si>
  <si>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</si>
  <si>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</si>
  <si>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</si>
  <si>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</si>
  <si>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</si>
  <si>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</si>
  <si>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</si>
  <si>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</si>
  <si>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</si>
  <si>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</si>
  <si>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</si>
  <si>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</si>
  <si>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</si>
  <si>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</si>
  <si>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</si>
  <si>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</si>
  <si>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</si>
  <si>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</si>
  <si>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</si>
  <si>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</si>
  <si>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</si>
  <si>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</si>
  <si>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</si>
  <si>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</si>
  <si>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</si>
  <si>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</si>
  <si>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</si>
  <si>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</si>
  <si>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</si>
  <si>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</si>
  <si>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</si>
  <si>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</si>
  <si>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</si>
  <si>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</si>
  <si>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</si>
  <si>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</si>
  <si>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</si>
  <si>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</si>
  <si>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</si>
  <si>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</si>
  <si>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</si>
  <si>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</si>
  <si>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</si>
  <si>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</si>
  <si>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</si>
  <si>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</si>
  <si>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</si>
  <si>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</si>
  <si>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</si>
  <si>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</si>
  <si>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</si>
  <si>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</si>
  <si>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</si>
  <si>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</si>
  <si>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</si>
  <si>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</si>
  <si>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</si>
  <si>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</si>
  <si>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</si>
  <si>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</si>
  <si>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</si>
  <si>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</si>
  <si>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</si>
  <si>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</si>
  <si>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</si>
  <si>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</si>
  <si>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</si>
  <si>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</si>
  <si>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</si>
  <si>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</si>
  <si>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</si>
  <si>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</si>
  <si>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</si>
  <si>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</si>
  <si>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</si>
  <si>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</si>
  <si>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</si>
  <si>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</si>
  <si>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</si>
  <si>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</si>
  <si>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</si>
  <si>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</si>
  <si>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</si>
  <si>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</si>
  <si>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</si>
  <si>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</si>
  <si>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</si>
  <si>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</si>
  <si>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</si>
  <si>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</si>
  <si>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</si>
  <si>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</si>
  <si>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</si>
  <si>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</si>
  <si>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</si>
  <si>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</si>
  <si>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</si>
  <si>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</si>
  <si>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</si>
  <si>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</si>
  <si>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</si>
  <si>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</si>
  <si>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</si>
  <si>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</si>
  <si>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</si>
  <si>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</si>
  <si>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</si>
  <si>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</si>
  <si>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</si>
  <si>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</si>
  <si>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</si>
  <si>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</si>
  <si>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</si>
  <si>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</si>
  <si>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</si>
  <si>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</si>
  <si>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</si>
  <si>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</si>
  <si>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</si>
  <si>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</si>
  <si>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</si>
  <si>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</si>
  <si>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</si>
  <si>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</si>
  <si>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</si>
  <si>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</si>
  <si>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</si>
  <si>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</si>
  <si>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</si>
  <si>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</si>
  <si>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</si>
  <si>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</si>
  <si>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</si>
  <si>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</si>
  <si>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</si>
  <si>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</si>
  <si>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</si>
  <si>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</si>
  <si>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</si>
  <si>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</si>
  <si>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</si>
  <si>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</si>
  <si>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</si>
  <si>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</si>
  <si>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</si>
  <si>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</si>
  <si>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</si>
  <si>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</si>
  <si>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</si>
  <si>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</si>
  <si>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</si>
  <si>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</si>
  <si>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</si>
  <si>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</si>
  <si>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</si>
  <si>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</si>
  <si>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</si>
  <si>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</si>
  <si>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</si>
  <si>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</si>
  <si>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</si>
  <si>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</si>
  <si>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</si>
  <si>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</si>
  <si>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</si>
  <si>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</si>
  <si>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</si>
  <si>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</si>
  <si>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</si>
  <si>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</si>
  <si>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</si>
  <si>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</si>
  <si>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</si>
  <si>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</si>
  <si>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</si>
  <si>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</si>
  <si>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</si>
  <si>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</si>
  <si>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</si>
  <si>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</si>
  <si>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</si>
  <si>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</si>
  <si>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</si>
  <si>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</si>
  <si>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</si>
  <si>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</si>
  <si>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</si>
  <si>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</si>
  <si>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</si>
  <si>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</si>
  <si>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</si>
  <si>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</si>
  <si>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</si>
  <si>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</si>
  <si>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</si>
  <si>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</si>
  <si>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</si>
  <si>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</si>
  <si>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</si>
  <si>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</si>
  <si>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</si>
  <si>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</si>
  <si>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</si>
  <si>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</si>
  <si>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</si>
  <si>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</si>
  <si>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</si>
  <si>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</si>
  <si>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</si>
  <si>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</si>
  <si>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</si>
  <si>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</si>
  <si>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</si>
  <si>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</si>
  <si>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</si>
  <si>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</si>
  <si>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</si>
  <si>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</si>
  <si>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</si>
  <si>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</si>
  <si>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</si>
  <si>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</si>
  <si>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</si>
  <si>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</si>
  <si>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</si>
  <si>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</si>
  <si>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</si>
  <si>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</si>
  <si>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</si>
  <si>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</si>
  <si>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</si>
  <si>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</si>
  <si>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</si>
  <si>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</si>
  <si>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</si>
  <si>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</si>
  <si>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</si>
  <si>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</si>
  <si>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</si>
  <si>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</si>
  <si>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</si>
  <si>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</si>
  <si>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</si>
  <si>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</si>
  <si>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</si>
  <si>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</si>
  <si>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</si>
  <si>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</si>
  <si>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</si>
  <si>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</si>
  <si>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</si>
  <si>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</si>
  <si>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</si>
  <si>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</si>
  <si>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</si>
  <si>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</si>
  <si>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</si>
  <si>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</si>
  <si>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</si>
  <si>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</si>
  <si>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</si>
  <si>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</si>
  <si>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</si>
  <si>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</si>
  <si>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</si>
  <si>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</si>
  <si>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</si>
  <si>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</si>
  <si>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</si>
  <si>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</si>
  <si>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</si>
  <si>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</si>
  <si>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</si>
  <si>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</si>
  <si>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</si>
  <si>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</si>
  <si>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</si>
  <si>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</si>
  <si>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</si>
  <si>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</si>
  <si>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</si>
  <si>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</si>
  <si>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</si>
  <si>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</si>
  <si>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</si>
  <si>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</si>
  <si>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</si>
  <si>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</si>
  <si>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</si>
  <si>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</si>
  <si>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</si>
  <si>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</si>
  <si>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</si>
  <si>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</si>
  <si>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</si>
  <si>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</si>
  <si>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</si>
  <si>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</si>
  <si>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</si>
  <si>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</si>
  <si>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</si>
  <si>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</si>
  <si>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</si>
  <si>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</si>
  <si>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</si>
  <si>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</si>
  <si>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</si>
  <si>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</si>
  <si>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</si>
  <si>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</si>
  <si>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</si>
  <si>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</si>
  <si>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</si>
  <si>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</si>
  <si>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</si>
  <si>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</si>
  <si>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</si>
  <si>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</si>
  <si>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</si>
  <si>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</si>
  <si>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</si>
  <si>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</si>
  <si>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</si>
  <si>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</si>
  <si>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</si>
  <si>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</si>
  <si>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</si>
  <si>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</si>
  <si>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</si>
  <si>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</si>
  <si>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</si>
  <si>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</si>
  <si>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</si>
  <si>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</si>
  <si>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</si>
  <si>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</si>
  <si>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</si>
  <si>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</si>
  <si>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</si>
  <si>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</si>
  <si>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</si>
  <si>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</si>
  <si>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</si>
  <si>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</si>
  <si>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</si>
  <si>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</si>
  <si>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</si>
  <si>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</si>
  <si>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</si>
  <si>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</si>
  <si>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</si>
  <si>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</si>
  <si>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</si>
  <si>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</si>
  <si>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</si>
  <si>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</si>
  <si>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</si>
  <si>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</si>
  <si>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</si>
  <si>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</si>
  <si>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</si>
  <si>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</si>
  <si>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</si>
  <si>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</si>
  <si>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</si>
  <si>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</si>
  <si>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</si>
  <si>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</si>
  <si>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</si>
  <si>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</si>
  <si>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</si>
  <si>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</si>
  <si>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</si>
  <si>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</si>
  <si>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</si>
  <si>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</si>
  <si>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</si>
  <si>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</si>
  <si>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</si>
  <si>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</si>
  <si>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</si>
  <si>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</si>
  <si>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</si>
  <si>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</si>
  <si>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</si>
  <si>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</si>
  <si>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</si>
  <si>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</si>
  <si>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</si>
  <si>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</si>
  <si>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</si>
  <si>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</si>
  <si>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</si>
  <si>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</si>
  <si>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</si>
  <si>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</si>
  <si>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</si>
  <si>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</si>
  <si>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</si>
  <si>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</si>
  <si>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</si>
  <si>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</si>
  <si>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</si>
  <si>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</si>
  <si>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</si>
  <si>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</si>
  <si>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</si>
  <si>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</si>
  <si>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</si>
  <si>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</si>
  <si>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</si>
  <si>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</si>
  <si>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</si>
  <si>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</si>
  <si>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</si>
  <si>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</si>
  <si>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</si>
  <si>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</si>
  <si>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</si>
  <si>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</si>
  <si>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</si>
  <si>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</si>
  <si>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</si>
  <si>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</si>
  <si>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</si>
  <si>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</si>
  <si>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</si>
  <si>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</si>
  <si>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</si>
  <si>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</si>
  <si>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</si>
  <si>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</si>
  <si>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</si>
  <si>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</si>
  <si>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</si>
  <si>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</si>
  <si>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</si>
  <si>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</si>
  <si>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</si>
  <si>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</si>
  <si>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</si>
  <si>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</si>
  <si>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</si>
  <si>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</si>
  <si>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</si>
  <si>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</si>
  <si>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</si>
  <si>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</si>
  <si>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</si>
  <si>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</si>
  <si>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</si>
  <si>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</si>
  <si>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</si>
  <si>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</si>
  <si>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</si>
  <si>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</si>
  <si>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</si>
  <si>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</si>
  <si>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</si>
  <si>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</si>
  <si>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</si>
  <si>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</si>
  <si>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</si>
  <si>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</si>
  <si>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</si>
  <si>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</si>
  <si>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</si>
  <si>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</si>
  <si>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</si>
  <si>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</si>
  <si>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</si>
  <si>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</si>
  <si>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</si>
  <si>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</si>
  <si>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</si>
  <si>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</si>
  <si>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</si>
  <si>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</si>
  <si>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</si>
  <si>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</si>
  <si>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</si>
  <si>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</si>
  <si>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</si>
  <si>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</si>
  <si>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</si>
  <si>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</si>
  <si>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</si>
  <si>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</si>
  <si>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</si>
  <si>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</si>
  <si>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</si>
  <si>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</si>
  <si>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</si>
  <si>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</si>
  <si>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</si>
  <si>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</si>
  <si>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</si>
  <si>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</si>
  <si>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</si>
  <si>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</si>
  <si>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</si>
  <si>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</si>
  <si>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</si>
  <si>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</si>
  <si>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</si>
  <si>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</si>
  <si>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</si>
  <si>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</si>
  <si>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</si>
  <si>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</si>
  <si>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</si>
  <si>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</si>
  <si>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</si>
  <si>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</si>
  <si>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</si>
  <si>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</si>
  <si>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</si>
  <si>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</si>
  <si>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</si>
  <si>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</si>
  <si>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</si>
  <si>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</si>
  <si>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</si>
  <si>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</si>
  <si>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</si>
  <si>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</si>
  <si>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</si>
  <si>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</si>
  <si>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</si>
  <si>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</si>
  <si>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</si>
  <si>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</si>
  <si>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</si>
  <si>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</si>
  <si>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</si>
  <si>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</si>
  <si>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</si>
  <si>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</si>
  <si>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</si>
  <si>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</si>
  <si>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</si>
  <si>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</si>
  <si>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</si>
  <si>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</si>
  <si>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</si>
  <si>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</si>
  <si>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</si>
  <si>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</si>
  <si>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</si>
  <si>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</si>
  <si>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</si>
  <si>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</si>
  <si>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</si>
  <si>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</si>
  <si>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</si>
  <si>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</si>
  <si>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</si>
  <si>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</si>
  <si>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</si>
  <si>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</si>
  <si>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</si>
  <si>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</si>
  <si>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</si>
  <si>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</si>
  <si>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</si>
  <si>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</si>
  <si>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</si>
  <si>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</si>
  <si>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</si>
  <si>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</si>
  <si>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</si>
  <si>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</si>
  <si>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</si>
  <si>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</si>
  <si>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</si>
  <si>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</si>
  <si>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</si>
  <si>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</si>
  <si>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</si>
  <si>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</si>
  <si>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</si>
  <si>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</si>
  <si>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</si>
  <si>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</si>
  <si>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</si>
  <si>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</si>
  <si>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</si>
  <si>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</si>
  <si>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</si>
  <si>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</si>
  <si>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</si>
  <si>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</si>
  <si>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</si>
  <si>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</si>
  <si>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</si>
  <si>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</si>
  <si>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</si>
  <si>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</si>
  <si>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</si>
  <si>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</si>
  <si>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</si>
  <si>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</si>
  <si>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</si>
  <si>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</si>
  <si>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</si>
  <si>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</si>
  <si>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</si>
  <si>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</si>
  <si>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</si>
  <si>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</si>
  <si>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</si>
  <si>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</si>
  <si>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</si>
  <si>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</si>
  <si>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</si>
  <si>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</si>
  <si>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</si>
  <si>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</si>
  <si>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</si>
  <si>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</si>
  <si>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</si>
  <si>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</si>
  <si>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</si>
  <si>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</si>
  <si>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</si>
  <si>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</si>
  <si>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</si>
  <si>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</si>
  <si>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</si>
  <si>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</si>
  <si>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</si>
  <si>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</si>
  <si>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</si>
  <si>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</si>
  <si>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</si>
  <si>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</si>
  <si>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</si>
  <si>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</si>
  <si>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</si>
  <si>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</si>
  <si>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</si>
  <si>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</si>
  <si>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</si>
  <si>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</si>
  <si>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</si>
  <si>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</si>
  <si>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</si>
  <si>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</si>
  <si>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</si>
  <si>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</si>
  <si>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</si>
  <si>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</si>
  <si>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</si>
  <si>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</si>
  <si>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</si>
  <si>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</si>
  <si>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</si>
  <si>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</si>
  <si>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</si>
  <si>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</si>
  <si>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</si>
  <si>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</si>
  <si>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</si>
  <si>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</si>
  <si>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</si>
  <si>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</si>
  <si>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</si>
  <si>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</si>
  <si>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</si>
  <si>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</si>
  <si>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</si>
  <si>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</si>
  <si>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</si>
  <si>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</si>
  <si>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</si>
  <si>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</si>
  <si>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</si>
  <si>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</si>
  <si>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</si>
  <si>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</si>
  <si>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</si>
  <si>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</si>
  <si>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</si>
  <si>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</si>
  <si>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</si>
  <si>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</si>
  <si>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</si>
  <si>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</si>
  <si>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</si>
  <si>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</si>
  <si>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</si>
  <si>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</si>
  <si>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</si>
  <si>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</si>
  <si>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</si>
  <si>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</si>
  <si>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</si>
  <si>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</si>
  <si>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</si>
  <si>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</si>
  <si>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</si>
  <si>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</si>
  <si>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</si>
  <si>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</si>
  <si>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</si>
  <si>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</si>
  <si>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</si>
  <si>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</si>
  <si>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</si>
  <si>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</si>
  <si>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</si>
  <si>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</si>
  <si>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</si>
  <si>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</si>
  <si>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</si>
  <si>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</si>
  <si>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</si>
  <si>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</si>
  <si>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</si>
  <si>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</si>
  <si>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</si>
  <si>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</si>
  <si>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</si>
  <si>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</si>
  <si>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</si>
  <si>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</si>
  <si>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</si>
  <si>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</si>
  <si>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</si>
  <si>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</si>
  <si>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</si>
  <si>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</si>
  <si>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</si>
  <si>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</si>
  <si>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</si>
  <si>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</si>
  <si>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</si>
  <si>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</si>
  <si>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</si>
  <si>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</si>
  <si>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</si>
  <si>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</si>
  <si>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</si>
  <si>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</si>
  <si>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</si>
  <si>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</si>
  <si>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</si>
  <si>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</si>
  <si>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</si>
  <si>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</si>
  <si>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</si>
  <si>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</si>
  <si>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</si>
  <si>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</si>
  <si>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</si>
  <si>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</si>
  <si>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</si>
  <si>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</si>
  <si>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</si>
  <si>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</si>
  <si>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</si>
  <si>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</si>
  <si>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</si>
  <si>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</si>
  <si>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</si>
  <si>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</si>
  <si>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</si>
  <si>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</si>
  <si>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</si>
  <si>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</si>
  <si>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</si>
  <si>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</si>
  <si>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</si>
  <si>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</si>
  <si>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</si>
  <si>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</si>
  <si>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</si>
  <si>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</si>
  <si>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</si>
  <si>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</si>
  <si>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</si>
  <si>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</si>
  <si>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</si>
  <si>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</si>
  <si>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</si>
  <si>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</si>
  <si>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</si>
  <si>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</si>
  <si>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</si>
  <si>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</si>
  <si>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</si>
  <si>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</si>
  <si>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</si>
  <si>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</si>
  <si>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</si>
  <si>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</si>
  <si>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</si>
  <si>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</si>
  <si>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</si>
  <si>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</si>
  <si>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</si>
  <si>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</si>
  <si>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</si>
  <si>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</si>
  <si>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</si>
  <si>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</si>
  <si>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</si>
  <si>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</si>
  <si>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</si>
  <si>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</si>
  <si>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</si>
  <si>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</si>
  <si>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</si>
  <si>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</si>
  <si>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</si>
  <si>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</si>
  <si>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</si>
  <si>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</si>
  <si>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</si>
  <si>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</si>
  <si>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</si>
  <si>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</si>
  <si>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</si>
  <si>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</si>
  <si>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</si>
  <si>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</si>
  <si>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</si>
  <si>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</si>
  <si>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</si>
  <si>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</si>
  <si>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</si>
  <si>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</si>
  <si>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</si>
  <si>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</si>
  <si>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</si>
  <si>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</si>
  <si>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</si>
  <si>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</si>
  <si>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</si>
  <si>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</si>
  <si>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</si>
  <si>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</si>
  <si>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</si>
  <si>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</si>
  <si>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</si>
  <si>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</si>
  <si>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</si>
  <si>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</si>
  <si>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</si>
  <si>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</si>
  <si>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</si>
  <si>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</si>
  <si>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</si>
  <si>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</si>
  <si>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</si>
  <si>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</si>
  <si>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</si>
  <si>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</si>
  <si>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</si>
  <si>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</si>
  <si>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</si>
  <si>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</si>
  <si>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</si>
  <si>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</si>
  <si>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</si>
  <si>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</si>
  <si>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</si>
  <si>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</si>
  <si>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</si>
  <si>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</si>
  <si>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</si>
  <si>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</si>
  <si>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</si>
  <si>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</si>
  <si>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</si>
  <si>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</si>
  <si>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</si>
  <si>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</si>
  <si>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</si>
  <si>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</si>
  <si>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</si>
  <si>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</si>
  <si>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</si>
  <si>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</si>
  <si>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</si>
  <si>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</si>
  <si>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</si>
  <si>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</si>
  <si>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</si>
  <si>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</si>
  <si>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</si>
  <si>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</si>
  <si>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</si>
  <si>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</si>
  <si>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</si>
  <si>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</si>
  <si>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</si>
  <si>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</si>
  <si>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</si>
  <si>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</si>
  <si>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</si>
  <si>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</si>
  <si>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</si>
  <si>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</si>
  <si>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</si>
  <si>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</si>
  <si>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</si>
  <si>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</si>
  <si>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</si>
  <si>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</si>
  <si>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</si>
  <si>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</si>
  <si>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</si>
  <si>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</si>
  <si>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</si>
  <si>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</si>
  <si>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</si>
  <si>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</si>
  <si>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</si>
  <si>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</si>
  <si>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</si>
  <si>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</si>
  <si>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</si>
  <si>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</si>
  <si>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</si>
  <si>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</si>
  <si>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</si>
  <si>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</si>
  <si>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</si>
  <si>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</si>
  <si>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</si>
  <si>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</si>
  <si>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</si>
  <si>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</si>
  <si>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</si>
  <si>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</si>
  <si>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</si>
  <si>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</si>
  <si>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</si>
  <si>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</si>
  <si>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</si>
  <si>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</si>
  <si>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</si>
  <si>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</si>
  <si>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</si>
  <si>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</si>
  <si>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</si>
  <si>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</si>
  <si>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</si>
  <si>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</si>
  <si>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</si>
  <si>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</si>
  <si>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</si>
  <si>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</si>
  <si>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</si>
  <si>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</si>
  <si>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</si>
  <si>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</si>
  <si>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</si>
  <si>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</si>
  <si>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</si>
  <si>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</si>
  <si>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</si>
  <si>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</si>
  <si>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</si>
  <si>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</si>
  <si>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</si>
  <si>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</si>
  <si>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</si>
  <si>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</si>
  <si>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</si>
  <si>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</si>
  <si>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</si>
  <si>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</si>
  <si>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</si>
  <si>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</si>
  <si>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</si>
  <si>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</si>
  <si>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</si>
  <si>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</si>
  <si>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</si>
  <si>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</si>
  <si>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</si>
  <si>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</si>
  <si>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</si>
  <si>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</si>
  <si>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</si>
  <si>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</si>
  <si>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</si>
  <si>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</si>
  <si>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</si>
  <si>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</si>
  <si>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</si>
  <si>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</si>
  <si>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</si>
  <si>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</si>
  <si>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</si>
  <si>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</si>
  <si>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</si>
  <si>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</si>
  <si>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</si>
  <si>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</si>
  <si>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</si>
  <si>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</si>
  <si>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</si>
  <si>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</si>
  <si>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</si>
  <si>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</si>
  <si>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</si>
  <si>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</si>
  <si>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</si>
  <si>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</si>
  <si>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</si>
  <si>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</si>
  <si>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</si>
  <si>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</si>
  <si>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</si>
  <si>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</si>
  <si>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</si>
  <si>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</si>
  <si>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</si>
  <si>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</si>
  <si>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</si>
  <si>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</si>
  <si>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</si>
  <si>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</si>
  <si>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</si>
  <si>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</si>
  <si>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</si>
  <si>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</si>
  <si>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</si>
  <si>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</si>
  <si>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</si>
  <si>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</si>
  <si>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</si>
  <si>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</si>
  <si>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</si>
  <si>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</si>
  <si>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</si>
  <si>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</si>
  <si>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</si>
  <si>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</si>
  <si>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</si>
  <si>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</si>
  <si>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</si>
  <si>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</si>
  <si>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</si>
  <si>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</si>
  <si>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</si>
  <si>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</si>
  <si>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</si>
  <si>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</si>
  <si>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</si>
  <si>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</si>
  <si>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</si>
  <si>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</si>
  <si>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</si>
  <si>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</si>
  <si>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</si>
  <si>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</si>
  <si>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</si>
  <si>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</si>
  <si>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</si>
  <si>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</si>
  <si>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</si>
  <si>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</si>
  <si>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</si>
  <si>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</si>
  <si>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</si>
  <si>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</si>
  <si>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</si>
  <si>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</si>
  <si>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</si>
  <si>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</si>
  <si>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</si>
  <si>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</si>
  <si>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</si>
  <si>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</si>
  <si>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</si>
  <si>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</si>
  <si>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</si>
  <si>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</si>
  <si>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</si>
  <si>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</si>
  <si>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</si>
  <si>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</si>
  <si>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</si>
  <si>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</si>
  <si>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</si>
  <si>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</si>
  <si>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</si>
  <si>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</si>
  <si>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</si>
  <si>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</si>
  <si>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</si>
  <si>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</si>
  <si>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</si>
  <si>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</si>
  <si>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</si>
  <si>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</si>
  <si>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</si>
  <si>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</si>
  <si>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</si>
  <si>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</si>
  <si>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</si>
  <si>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</si>
  <si>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</si>
  <si>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</si>
  <si>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</si>
  <si>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</si>
  <si>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</si>
  <si>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</si>
  <si>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</si>
  <si>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</si>
  <si>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</si>
  <si>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</si>
  <si>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</si>
  <si>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</si>
  <si>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</si>
  <si>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</si>
  <si>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</si>
  <si>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</si>
  <si>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</si>
  <si>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</si>
  <si>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</si>
  <si>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</si>
  <si>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</si>
  <si>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</si>
  <si>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</si>
  <si>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</si>
  <si>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</si>
  <si>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</si>
  <si>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</si>
  <si>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</si>
  <si>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</si>
  <si>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</si>
  <si>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</si>
  <si>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</si>
  <si>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</si>
  <si>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</si>
  <si>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</si>
  <si>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</si>
  <si>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</si>
  <si>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</si>
  <si>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</si>
  <si>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</si>
  <si>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</si>
  <si>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</si>
  <si>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</si>
  <si>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</si>
  <si>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</si>
  <si>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</si>
  <si>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</si>
  <si>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</si>
  <si>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</si>
  <si>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</si>
  <si>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</si>
  <si>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</si>
  <si>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</si>
  <si>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</si>
  <si>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</si>
  <si>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</si>
  <si>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</si>
  <si>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</si>
  <si>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</si>
  <si>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</si>
  <si>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</si>
  <si>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</si>
  <si>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</si>
  <si>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</si>
  <si>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</si>
  <si>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</si>
  <si>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</si>
  <si>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</si>
  <si>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</si>
  <si>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</si>
  <si>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</si>
  <si>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</si>
  <si>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</si>
  <si>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</si>
  <si>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</si>
  <si>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</si>
  <si>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</si>
  <si>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</si>
  <si>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</si>
  <si>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</si>
  <si>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</si>
  <si>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</si>
  <si>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</si>
  <si>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</si>
  <si>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</si>
  <si>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</si>
  <si>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</si>
  <si>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</si>
  <si>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</si>
  <si>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</si>
  <si>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</si>
  <si>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</si>
  <si>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</si>
  <si>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</si>
  <si>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</si>
  <si>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</si>
  <si>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</si>
  <si>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</si>
  <si>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</si>
  <si>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</si>
  <si>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</si>
  <si>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</si>
  <si>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</si>
  <si>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</si>
  <si>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</si>
  <si>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</si>
  <si>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</si>
  <si>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</si>
  <si>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</si>
  <si>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</si>
  <si>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</si>
  <si>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</si>
  <si>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</si>
  <si>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</si>
  <si>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</si>
  <si>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</si>
  <si>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</si>
  <si>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</si>
  <si>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</si>
  <si>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</si>
  <si>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</si>
  <si>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</si>
  <si>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</si>
  <si>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</si>
  <si>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</si>
  <si>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</si>
  <si>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</si>
  <si>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</si>
  <si>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</si>
  <si>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</si>
  <si>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</si>
  <si>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</si>
  <si>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</si>
  <si>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</si>
  <si>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</si>
  <si>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</si>
  <si>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</si>
  <si>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</si>
  <si>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</si>
  <si>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</si>
  <si>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</si>
  <si>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</si>
  <si>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</si>
  <si>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</si>
  <si>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</si>
  <si>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</si>
  <si>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</si>
  <si>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</si>
  <si>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</si>
  <si>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</si>
  <si>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</si>
  <si>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</si>
  <si>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</si>
  <si>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</si>
  <si>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</si>
  <si>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</si>
  <si>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</si>
  <si>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</si>
  <si>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</si>
  <si>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</si>
  <si>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</si>
  <si>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</si>
  <si>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</si>
  <si>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</si>
  <si>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</si>
  <si>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</si>
  <si>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</si>
  <si>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</si>
  <si>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</si>
  <si>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</si>
  <si>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</si>
  <si>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</si>
  <si>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</si>
  <si>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</si>
  <si>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</si>
  <si>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</si>
  <si>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</si>
  <si>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</si>
  <si>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</si>
  <si>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</si>
  <si>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</si>
  <si>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</si>
  <si>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</si>
  <si>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</si>
  <si>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</si>
  <si>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</si>
  <si>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</si>
  <si>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</si>
  <si>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</si>
  <si>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</si>
  <si>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</si>
  <si>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</si>
  <si>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</si>
  <si>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</si>
  <si>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</si>
  <si>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</si>
  <si>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</si>
  <si>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</si>
  <si>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</si>
  <si>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</si>
  <si>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</si>
  <si>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</si>
  <si>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</si>
  <si>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</si>
  <si>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</si>
  <si>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</si>
  <si>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</si>
  <si>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</si>
  <si>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</si>
  <si>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</si>
  <si>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</si>
  <si>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</si>
  <si>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</si>
  <si>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</si>
  <si>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</si>
  <si>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</si>
  <si>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</si>
  <si>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</si>
  <si>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</si>
  <si>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</si>
  <si>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</si>
  <si>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</si>
  <si>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</si>
  <si>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</si>
  <si>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</si>
  <si>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</si>
  <si>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</si>
  <si>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</si>
  <si>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</si>
  <si>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</si>
  <si>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</si>
  <si>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</si>
  <si>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</si>
  <si>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</si>
  <si>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</si>
  <si>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</si>
  <si>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</si>
  <si>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</si>
  <si>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</si>
  <si>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</si>
  <si>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</si>
  <si>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</si>
  <si>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</si>
  <si>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</si>
  <si>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</si>
  <si>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</si>
  <si>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</si>
  <si>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</si>
  <si>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</si>
  <si>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</si>
  <si>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</si>
  <si>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</si>
  <si>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</si>
  <si>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</si>
  <si>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</si>
  <si>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</si>
  <si>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</si>
  <si>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</si>
  <si>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</si>
  <si>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</si>
  <si>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</si>
  <si>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</si>
  <si>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</si>
  <si>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</si>
  <si>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</si>
  <si>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</si>
  <si>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</si>
  <si>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</si>
  <si>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</si>
  <si>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</si>
  <si>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</si>
  <si>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</si>
  <si>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</si>
  <si>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</si>
  <si>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</si>
  <si>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</si>
  <si>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</si>
  <si>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</si>
  <si>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</si>
  <si>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</si>
  <si>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</si>
  <si>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</si>
  <si>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</si>
  <si>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</si>
  <si>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</si>
  <si>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</si>
  <si>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</si>
  <si>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</si>
  <si>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</si>
  <si>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</si>
  <si>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</si>
  <si>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</si>
  <si>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</si>
  <si>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</si>
  <si>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</si>
  <si>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</si>
  <si>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</si>
  <si>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</si>
  <si>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</si>
  <si>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</si>
  <si>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</si>
  <si>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</si>
  <si>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</si>
  <si>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</si>
  <si>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</si>
  <si>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</si>
  <si>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</si>
  <si>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</si>
  <si>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</si>
  <si>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</si>
  <si>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</si>
  <si>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</si>
  <si>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</si>
  <si>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</si>
  <si>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</si>
  <si>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</si>
  <si>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</si>
  <si>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</si>
  <si>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</si>
  <si>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</si>
  <si>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</si>
  <si>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</si>
  <si>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</si>
  <si>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</si>
  <si>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</si>
  <si>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</si>
  <si>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</si>
  <si>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</si>
  <si>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</si>
  <si>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</si>
  <si>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</si>
  <si>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</si>
  <si>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</si>
  <si>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</si>
  <si>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</si>
  <si>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</si>
  <si>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</si>
  <si>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</si>
  <si>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</si>
  <si>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</si>
  <si>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</si>
  <si>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</si>
  <si>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</si>
  <si>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</si>
  <si>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</si>
  <si>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</si>
  <si>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</si>
  <si>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</si>
  <si>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</si>
  <si>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</si>
  <si>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</si>
  <si>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</si>
  <si>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</si>
  <si>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</si>
  <si>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</si>
  <si>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</si>
  <si>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</si>
  <si>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</si>
  <si>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</si>
  <si>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</si>
  <si>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</si>
  <si>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</si>
  <si>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</si>
  <si>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</si>
  <si>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</si>
  <si>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</si>
  <si>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</si>
  <si>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</si>
  <si>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</si>
  <si>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</si>
  <si>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</si>
  <si>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</si>
  <si>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</si>
  <si>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</si>
  <si>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</si>
  <si>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</si>
  <si>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</si>
  <si>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</si>
  <si>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</si>
  <si>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</si>
  <si>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</si>
  <si>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</si>
  <si>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</si>
  <si>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</si>
  <si>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</si>
  <si>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</si>
  <si>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</si>
  <si>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</si>
  <si>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</si>
  <si>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</si>
  <si>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</si>
  <si>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</si>
  <si>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</si>
  <si>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</si>
  <si>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</si>
  <si>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</si>
  <si>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</si>
  <si>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</si>
  <si>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</si>
  <si>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</si>
  <si>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</si>
  <si>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</si>
  <si>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</si>
  <si>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</si>
  <si>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</si>
  <si>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</si>
  <si>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</si>
  <si>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</si>
  <si>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</si>
  <si>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</si>
  <si>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</si>
  <si>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</si>
  <si>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</si>
  <si>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</si>
  <si>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</si>
  <si>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</si>
  <si>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</si>
  <si>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</si>
  <si>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</si>
  <si>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</si>
  <si>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</si>
  <si>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</si>
  <si>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</si>
  <si>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</si>
  <si>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</si>
  <si>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</si>
  <si>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</si>
  <si>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</si>
  <si>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</si>
  <si>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</si>
  <si>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</si>
  <si>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</si>
  <si>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</si>
  <si>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</si>
  <si>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</si>
  <si>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</si>
  <si>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</si>
  <si>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</si>
  <si>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</si>
  <si>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</si>
  <si>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</si>
  <si>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</si>
  <si>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</si>
  <si>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</si>
  <si>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</si>
  <si>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</si>
  <si>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</si>
  <si>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</si>
  <si>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</si>
  <si>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</si>
  <si>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</si>
  <si>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</si>
  <si>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</si>
  <si>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</si>
  <si>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</si>
  <si>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</si>
  <si>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</si>
  <si>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</si>
  <si>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</si>
  <si>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</si>
  <si>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</si>
  <si>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</si>
  <si>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</si>
  <si>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</si>
  <si>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</si>
  <si>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</si>
  <si>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</si>
  <si>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</si>
  <si>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</si>
  <si>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</si>
  <si>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</si>
  <si>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</si>
  <si>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</si>
  <si>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</si>
  <si>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</si>
  <si>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</si>
  <si>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</si>
  <si>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</si>
  <si>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</si>
  <si>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</si>
  <si>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</si>
  <si>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</si>
  <si>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</si>
  <si>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</si>
  <si>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</si>
  <si>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</si>
  <si>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</si>
  <si>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</si>
  <si>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</si>
  <si>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</si>
  <si>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</si>
  <si>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</si>
  <si>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</si>
  <si>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</si>
  <si>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</si>
  <si>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</si>
  <si>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</si>
  <si>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</si>
  <si>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</si>
  <si>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</si>
  <si>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</si>
  <si>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</si>
  <si>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</si>
  <si>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</si>
  <si>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</si>
  <si>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</si>
  <si>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</si>
  <si>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</si>
  <si>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</si>
  <si>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</si>
  <si>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</si>
  <si>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</si>
  <si>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</si>
  <si>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</si>
  <si>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</si>
  <si>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</si>
  <si>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</si>
  <si>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</si>
  <si>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</si>
  <si>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</si>
  <si>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</si>
  <si>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</si>
  <si>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</si>
  <si>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</si>
  <si>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</si>
  <si>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</si>
  <si>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</si>
  <si>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</si>
  <si>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</si>
  <si>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</si>
  <si>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</si>
  <si>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</si>
  <si>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</si>
  <si>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</si>
  <si>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</si>
  <si>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</si>
  <si>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</si>
  <si>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</si>
  <si>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</si>
  <si>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</si>
  <si>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</si>
  <si>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</si>
  <si>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</si>
  <si>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</si>
  <si>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</si>
  <si>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</si>
  <si>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</si>
  <si>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</si>
  <si>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</si>
  <si>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</si>
  <si>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</si>
  <si>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</si>
  <si>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</si>
  <si>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</si>
  <si>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</si>
  <si>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</si>
  <si>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</si>
  <si>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</si>
  <si>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</si>
  <si>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</si>
  <si>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</si>
  <si>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</si>
  <si>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</si>
  <si>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</si>
  <si>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</si>
  <si>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</si>
  <si>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</si>
  <si>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</si>
  <si>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</si>
  <si>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</si>
  <si>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</si>
  <si>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</si>
  <si>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</si>
  <si>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</si>
  <si>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</si>
  <si>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</si>
  <si>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</si>
  <si>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</si>
  <si>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</si>
  <si>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</si>
  <si>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</si>
  <si>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</si>
  <si>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</si>
  <si>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</si>
  <si>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</si>
  <si>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</si>
  <si>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</si>
  <si>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</si>
  <si>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</si>
  <si>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</si>
  <si>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</si>
  <si>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</si>
  <si>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</si>
  <si>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</si>
  <si>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</si>
  <si>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</si>
  <si>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</si>
  <si>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</si>
  <si>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</si>
  <si>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</si>
  <si>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</si>
  <si>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</si>
  <si>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</si>
  <si>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</si>
  <si>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</si>
  <si>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</si>
  <si>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</si>
  <si>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</si>
  <si>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</si>
  <si>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</si>
  <si>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</si>
  <si>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</si>
  <si>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</si>
  <si>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</si>
  <si>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</si>
  <si>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</si>
  <si>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</si>
  <si>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</si>
  <si>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</si>
  <si>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</si>
  <si>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</si>
  <si>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</si>
  <si>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</si>
  <si>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</si>
  <si>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</si>
  <si>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</si>
  <si>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</si>
  <si>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</si>
  <si>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</si>
  <si>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</si>
  <si>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</si>
  <si>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</si>
  <si>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</si>
  <si>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</si>
  <si>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</si>
  <si>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</si>
  <si>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</si>
  <si>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</si>
  <si>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</si>
  <si>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</si>
  <si>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</si>
  <si>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</si>
  <si>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</si>
  <si>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</si>
  <si>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</si>
  <si>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</si>
  <si>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</si>
  <si>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</si>
  <si>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</si>
  <si>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</si>
  <si>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</si>
  <si>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</si>
  <si>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</si>
  <si>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</si>
  <si>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</si>
  <si>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</si>
  <si>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</si>
  <si>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</si>
  <si>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</si>
  <si>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</si>
  <si>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</si>
  <si>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</si>
  <si>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</si>
  <si>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</si>
  <si>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</si>
  <si>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</si>
  <si>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</si>
  <si>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</si>
  <si>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</si>
  <si>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</si>
  <si>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</si>
  <si>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</si>
  <si>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</si>
  <si>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</si>
  <si>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</si>
  <si>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</si>
  <si>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</si>
  <si>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</si>
  <si>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</si>
  <si>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</si>
  <si>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</si>
  <si>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</si>
  <si>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</si>
  <si>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</si>
  <si>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</si>
  <si>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</si>
  <si>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</si>
  <si>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</si>
  <si>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</si>
  <si>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</si>
  <si>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</si>
  <si>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</si>
  <si>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</si>
  <si>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</si>
  <si>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</si>
  <si>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</si>
  <si>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</si>
  <si>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</si>
  <si>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</si>
  <si>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</si>
  <si>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</si>
  <si>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</si>
  <si>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</si>
  <si>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</si>
  <si>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</si>
  <si>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</si>
  <si>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</si>
  <si>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</si>
  <si>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</si>
  <si>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</si>
  <si>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</si>
  <si>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</si>
  <si>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</si>
  <si>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</si>
  <si>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</si>
  <si>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</si>
  <si>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</si>
  <si>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</si>
  <si>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</si>
  <si>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</si>
  <si>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</si>
  <si>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</si>
  <si>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</si>
  <si>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</si>
  <si>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</si>
  <si>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</si>
  <si>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</si>
  <si>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</si>
  <si>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</si>
  <si>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</si>
  <si>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</si>
  <si>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</si>
  <si>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</si>
  <si>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</si>
  <si>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</si>
  <si>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</si>
  <si>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</si>
  <si>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</si>
  <si>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</si>
  <si>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</si>
  <si>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</si>
  <si>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</si>
  <si>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</si>
  <si>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</si>
  <si>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</si>
  <si>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</si>
  <si>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</si>
  <si>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</si>
  <si>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</si>
  <si>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</si>
  <si>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</si>
  <si>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</si>
  <si>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</si>
  <si>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</si>
  <si>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</si>
  <si>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</si>
  <si>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</si>
  <si>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</si>
  <si>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</si>
  <si>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</si>
  <si>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</si>
  <si>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</si>
  <si>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</si>
  <si>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</si>
  <si>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</si>
  <si>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</si>
  <si>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</si>
  <si>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</si>
  <si>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</si>
  <si>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</si>
  <si>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</si>
  <si>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</si>
  <si>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</si>
  <si>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</si>
  <si>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</si>
  <si>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</si>
  <si>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</si>
  <si>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</si>
  <si>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</si>
  <si>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</si>
  <si>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</si>
  <si>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</si>
  <si>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</si>
  <si>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</si>
  <si>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</si>
  <si>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</si>
  <si>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</si>
  <si>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</si>
  <si>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</si>
  <si>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</si>
  <si>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</si>
  <si>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</si>
  <si>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</si>
  <si>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</si>
  <si>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</si>
  <si>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</si>
  <si>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</si>
  <si>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</si>
  <si>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</si>
  <si>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</si>
  <si>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</si>
  <si>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</si>
  <si>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</si>
  <si>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</si>
  <si>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</si>
  <si>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</si>
  <si>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</si>
  <si>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</si>
  <si>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</si>
  <si>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</si>
  <si>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</si>
  <si>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</si>
  <si>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</si>
  <si>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</si>
  <si>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</si>
  <si>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</si>
  <si>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</si>
  <si>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</si>
  <si>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</si>
  <si>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</si>
  <si>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</si>
  <si>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</si>
  <si>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</si>
  <si>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</si>
  <si>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</si>
  <si>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</si>
  <si>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</si>
  <si>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</si>
  <si>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</si>
  <si>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</si>
  <si>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</si>
  <si>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</si>
  <si>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</si>
  <si>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</si>
  <si>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</si>
  <si>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</si>
  <si>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</si>
  <si>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</si>
  <si>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</si>
  <si>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</si>
  <si>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</si>
  <si>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</si>
  <si>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</si>
  <si>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</si>
  <si>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</si>
  <si>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</si>
  <si>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</si>
  <si>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</si>
  <si>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</si>
  <si>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</si>
  <si>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</si>
  <si>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</si>
  <si>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</si>
  <si>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</si>
  <si>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</si>
  <si>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</si>
  <si>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</si>
  <si>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</si>
  <si>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</si>
  <si>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</si>
  <si>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</si>
  <si>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</si>
  <si>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</si>
  <si>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</si>
  <si>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</si>
  <si>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</si>
  <si>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</si>
  <si>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</si>
  <si>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</si>
  <si>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</si>
  <si>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</si>
  <si>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</si>
  <si>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</si>
  <si>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</si>
  <si>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</si>
  <si>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</si>
  <si>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</si>
  <si>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</si>
  <si>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</si>
  <si>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</si>
  <si>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</si>
  <si>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</si>
  <si>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</si>
  <si>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</si>
  <si>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</si>
  <si>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</si>
  <si>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</si>
  <si>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</si>
  <si>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</si>
  <si>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</si>
  <si>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</si>
  <si>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</si>
  <si>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</si>
  <si>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</si>
  <si>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</si>
  <si>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</si>
  <si>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</si>
  <si>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</si>
  <si>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</si>
  <si>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</si>
  <si>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</si>
  <si>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</si>
  <si>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</si>
  <si>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</si>
  <si>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</si>
  <si>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</si>
  <si>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</si>
  <si>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</si>
  <si>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</si>
  <si>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</si>
  <si>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</si>
  <si>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</si>
  <si>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</si>
  <si>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</si>
  <si>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</si>
  <si>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</si>
  <si>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</si>
  <si>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</si>
  <si>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</si>
  <si>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</si>
  <si>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</si>
  <si>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</si>
  <si>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</si>
  <si>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</si>
  <si>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</si>
  <si>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</si>
  <si>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</si>
  <si>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</si>
  <si>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</si>
  <si>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</si>
  <si>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</si>
  <si>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</si>
  <si>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</si>
  <si>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</si>
  <si>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</si>
  <si>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</si>
  <si>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</si>
  <si>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</si>
  <si>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</si>
  <si>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</si>
  <si>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</si>
  <si>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</si>
  <si>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</si>
  <si>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</si>
  <si>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</si>
  <si>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</si>
  <si>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</si>
  <si>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</si>
  <si>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</si>
  <si>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</si>
  <si>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</si>
  <si>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</si>
  <si>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</si>
  <si>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</si>
  <si>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</si>
  <si>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</si>
  <si>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</si>
  <si>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</si>
  <si>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</si>
  <si>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</si>
  <si>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</si>
  <si>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</si>
  <si>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</si>
  <si>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</si>
  <si>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</si>
  <si>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</si>
  <si>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</si>
  <si>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</si>
  <si>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</si>
  <si>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</si>
  <si>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</si>
  <si>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</si>
  <si>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</si>
  <si>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</si>
  <si>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</si>
  <si>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</si>
  <si>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</si>
  <si>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</si>
  <si>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</si>
  <si>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</si>
  <si>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</si>
  <si>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</si>
  <si>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</si>
  <si>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</si>
  <si>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</si>
  <si>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</si>
  <si>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</si>
  <si>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</si>
  <si>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</si>
  <si>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</si>
  <si>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</si>
  <si>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</si>
  <si>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</si>
  <si>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</si>
  <si>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</si>
  <si>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</si>
  <si>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</si>
  <si>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</si>
  <si>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</si>
  <si>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</si>
  <si>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</si>
  <si>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</si>
  <si>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</si>
  <si>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</si>
  <si>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</si>
  <si>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</si>
  <si>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</si>
  <si>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</si>
  <si>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</si>
  <si>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</si>
  <si>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</si>
  <si>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</si>
  <si>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</si>
  <si>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</si>
  <si>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</si>
  <si>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</si>
  <si>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</si>
  <si>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</si>
  <si>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</si>
  <si>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</si>
  <si>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</si>
  <si>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</si>
  <si>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</si>
  <si>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</si>
  <si>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</si>
  <si>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</si>
  <si>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</si>
  <si>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</si>
  <si>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</si>
  <si>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</si>
  <si>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</si>
  <si>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</si>
  <si>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</si>
  <si>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</si>
  <si>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</si>
  <si>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</si>
  <si>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</si>
  <si>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</si>
  <si>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</si>
  <si>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</si>
  <si>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</si>
  <si>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</si>
  <si>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</si>
  <si>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</si>
  <si>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</si>
  <si>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</si>
  <si>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</si>
  <si>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</si>
  <si>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</si>
  <si>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</si>
  <si>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</si>
  <si>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</si>
  <si>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</si>
  <si>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</si>
  <si>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</si>
  <si>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</si>
  <si>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</si>
  <si>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</si>
  <si>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</si>
  <si>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</si>
  <si>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</si>
  <si>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</si>
  <si>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</si>
  <si>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</si>
  <si>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</si>
  <si>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</si>
  <si>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</si>
  <si>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</si>
  <si>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</si>
  <si>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</si>
  <si>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</si>
  <si>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</si>
  <si>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</si>
  <si>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</si>
  <si>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</si>
  <si>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</si>
  <si>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</si>
  <si>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</si>
  <si>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</si>
  <si>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</si>
  <si>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</si>
  <si>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</si>
  <si>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</si>
  <si>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</si>
  <si>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</si>
  <si>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</si>
  <si>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</si>
  <si>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</si>
  <si>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</si>
  <si>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</si>
  <si>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</si>
  <si>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</si>
  <si>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</si>
  <si>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</si>
  <si>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</si>
  <si>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</si>
  <si>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</si>
  <si>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</si>
  <si>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</si>
  <si>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</si>
  <si>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</si>
  <si>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</si>
  <si>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</si>
  <si>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</si>
  <si>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</si>
  <si>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</si>
  <si>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</si>
  <si>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</si>
  <si>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</si>
  <si>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</si>
  <si>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</si>
  <si>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</si>
  <si>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</si>
  <si>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</si>
  <si>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</si>
  <si>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</si>
  <si>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</si>
  <si>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</si>
  <si>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</si>
  <si>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</si>
  <si>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</si>
  <si>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</si>
  <si>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</si>
  <si>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</si>
  <si>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</si>
  <si>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</si>
  <si>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</si>
  <si>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</si>
  <si>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</si>
  <si>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</si>
  <si>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</si>
  <si>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</si>
  <si>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</si>
  <si>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</si>
  <si>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</si>
  <si>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</si>
  <si>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</si>
  <si>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</si>
  <si>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</si>
  <si>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</si>
  <si>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</si>
  <si>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</si>
  <si>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</si>
  <si>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</si>
  <si>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</si>
  <si>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</si>
  <si>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</si>
  <si>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</si>
  <si>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</si>
  <si>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</si>
  <si>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</si>
  <si>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</si>
  <si>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</si>
  <si>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</si>
  <si>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</si>
  <si>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</si>
  <si>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</si>
  <si>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</si>
  <si>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</si>
  <si>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</si>
  <si>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</si>
  <si>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</si>
  <si>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</si>
  <si>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</si>
  <si>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</si>
  <si>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</si>
  <si>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</si>
  <si>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</si>
  <si>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</si>
  <si>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</si>
  <si>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</si>
  <si>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</si>
  <si>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</si>
  <si>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</si>
  <si>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</si>
  <si>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</si>
  <si>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</si>
  <si>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</si>
  <si>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</si>
  <si>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</si>
  <si>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</si>
  <si>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</si>
  <si>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</si>
  <si>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</si>
  <si>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</si>
  <si>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</si>
  <si>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</si>
  <si>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</si>
  <si>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</si>
  <si>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</si>
  <si>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</si>
  <si>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</si>
  <si>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</si>
  <si>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</si>
  <si>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</si>
  <si>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</si>
  <si>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</si>
  <si>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</si>
  <si>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</si>
  <si>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</si>
  <si>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</si>
  <si>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</si>
  <si>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</si>
  <si>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</si>
  <si>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</si>
  <si>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</si>
  <si>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</si>
  <si>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</si>
  <si>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</si>
  <si>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</si>
  <si>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</si>
  <si>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</si>
  <si>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</si>
  <si>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</si>
  <si>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</si>
  <si>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</si>
  <si>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</si>
  <si>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</si>
  <si>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</si>
  <si>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</si>
  <si>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</si>
  <si>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</si>
  <si>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</si>
  <si>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</si>
  <si>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</si>
  <si>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</si>
  <si>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</si>
  <si>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</si>
  <si>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</si>
  <si>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</si>
  <si>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</si>
  <si>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</si>
  <si>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</si>
  <si>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</si>
  <si>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</si>
  <si>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</si>
  <si>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</si>
  <si>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</si>
  <si>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</si>
  <si>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</si>
  <si>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</si>
  <si>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</si>
  <si>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</si>
  <si>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</si>
  <si>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</si>
  <si>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</si>
  <si>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</si>
  <si>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</si>
  <si>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</si>
  <si>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</si>
  <si>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</si>
  <si>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</si>
  <si>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</si>
  <si>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</si>
  <si>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</si>
  <si>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</si>
  <si>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</si>
  <si>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</si>
  <si>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</si>
  <si>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</si>
  <si>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</si>
  <si>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</si>
  <si>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</si>
  <si>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</si>
  <si>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</si>
  <si>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</si>
  <si>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</si>
  <si>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</si>
  <si>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</si>
  <si>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</si>
  <si>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</si>
  <si>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</si>
  <si>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</si>
  <si>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</si>
  <si>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</si>
  <si>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</si>
  <si>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</si>
  <si>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</si>
  <si>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</si>
  <si>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</si>
  <si>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</si>
  <si>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</si>
  <si>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</si>
  <si>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</si>
  <si>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</si>
  <si>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</si>
  <si>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</si>
  <si>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</si>
  <si>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</si>
  <si>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</si>
  <si>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</si>
  <si>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</si>
  <si>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</si>
  <si>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</si>
  <si>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</si>
  <si>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</si>
  <si>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</si>
  <si>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</si>
  <si>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</si>
  <si>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</si>
  <si>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</si>
  <si>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</si>
  <si>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</si>
  <si>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</si>
  <si>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</si>
  <si>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</si>
  <si>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</si>
  <si>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</si>
  <si>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</si>
  <si>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</si>
  <si>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</si>
  <si>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</si>
  <si>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</si>
  <si>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</si>
  <si>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</si>
  <si>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</si>
  <si>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</si>
  <si>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</si>
  <si>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</si>
  <si>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</si>
  <si>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</si>
  <si>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</si>
  <si>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</si>
  <si>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</si>
  <si>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</si>
  <si>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</si>
  <si>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</si>
  <si>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</si>
  <si>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</si>
  <si>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</si>
  <si>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</si>
  <si>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</si>
  <si>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</si>
  <si>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</si>
  <si>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</si>
  <si>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</si>
  <si>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</si>
  <si>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</si>
  <si>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</si>
  <si>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</si>
  <si>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</si>
  <si>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</si>
  <si>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</si>
  <si>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</si>
  <si>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</si>
  <si>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</si>
  <si>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</si>
  <si>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</si>
  <si>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</si>
  <si>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</si>
  <si>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</si>
  <si>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</si>
  <si>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</si>
  <si>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</si>
  <si>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</si>
  <si>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</si>
  <si>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</si>
  <si>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</si>
  <si>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</si>
  <si>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</si>
  <si>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</si>
  <si>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</si>
  <si>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</si>
  <si>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</si>
  <si>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</si>
  <si>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</si>
  <si>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</si>
  <si>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</si>
  <si>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</si>
  <si>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</si>
  <si>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</si>
  <si>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</si>
  <si>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</si>
  <si>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</si>
  <si>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</si>
  <si>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</si>
  <si>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</si>
  <si>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</si>
  <si>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</si>
  <si>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</si>
  <si>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</si>
  <si>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</si>
  <si>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</si>
  <si>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</si>
  <si>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</si>
  <si>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</si>
  <si>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</si>
  <si>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</si>
  <si>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</si>
  <si>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</si>
  <si>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</si>
  <si>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</si>
  <si>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</si>
  <si>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</si>
  <si>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</si>
  <si>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</si>
  <si>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</si>
  <si>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</si>
  <si>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</si>
  <si>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</si>
  <si>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</si>
  <si>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</si>
  <si>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</si>
  <si>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</si>
  <si>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</si>
  <si>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</si>
  <si>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</si>
  <si>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</si>
  <si>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</si>
  <si>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</si>
  <si>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</si>
  <si>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</si>
  <si>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</si>
  <si>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</si>
  <si>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</si>
  <si>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</si>
  <si>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</si>
  <si>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</si>
  <si>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</si>
  <si>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</si>
  <si>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</si>
  <si>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</si>
  <si>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</si>
  <si>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</si>
  <si>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</si>
  <si>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</si>
  <si>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</si>
  <si>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</si>
  <si>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</si>
  <si>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</si>
  <si>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</si>
  <si>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</si>
  <si>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</si>
  <si>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</si>
  <si>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</si>
  <si>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</si>
  <si>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</si>
  <si>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</si>
  <si>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</si>
  <si>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</si>
  <si>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</si>
  <si>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</si>
  <si>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</si>
  <si>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</si>
  <si>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</si>
  <si>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</si>
  <si>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</si>
  <si>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</si>
  <si>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</si>
  <si>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</si>
  <si>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</si>
  <si>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</si>
  <si>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</si>
  <si>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</si>
  <si>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</si>
  <si>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</si>
  <si>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</si>
  <si>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</si>
  <si>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</si>
  <si>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</si>
  <si>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</si>
  <si>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</si>
  <si>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</si>
  <si>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</si>
  <si>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</si>
  <si>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</si>
  <si>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</si>
  <si>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</si>
  <si>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</si>
  <si>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</si>
  <si>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</si>
  <si>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</si>
  <si>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</si>
  <si>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</si>
  <si>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</si>
  <si>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</si>
  <si>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</si>
  <si>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</si>
  <si>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</si>
  <si>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</si>
  <si>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</si>
  <si>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</si>
  <si>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</si>
  <si>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</si>
  <si>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</si>
  <si>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</si>
  <si>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</si>
  <si>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</si>
  <si>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</si>
  <si>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</si>
  <si>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</si>
  <si>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</si>
  <si>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</si>
  <si>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</si>
  <si>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</si>
  <si>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</si>
  <si>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</si>
  <si>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</si>
  <si>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</si>
  <si>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</si>
  <si>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</si>
  <si>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</si>
  <si>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</si>
  <si>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</si>
  <si>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</si>
  <si>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</si>
  <si>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</si>
  <si>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</si>
  <si>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</si>
  <si>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</si>
  <si>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</si>
  <si>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</si>
  <si>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</si>
  <si>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</si>
  <si>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</si>
  <si>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</si>
  <si>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</si>
  <si>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</si>
  <si>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</si>
  <si>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</si>
  <si>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</si>
  <si>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</si>
  <si>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</si>
  <si>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</si>
  <si>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</si>
  <si>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</si>
  <si>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</si>
  <si>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</si>
  <si>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</si>
  <si>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</si>
  <si>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</si>
  <si>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</si>
  <si>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</si>
  <si>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</si>
  <si>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</si>
  <si>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</si>
  <si>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</si>
  <si>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</si>
  <si>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</si>
  <si>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</si>
  <si>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</si>
  <si>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</si>
  <si>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</si>
  <si>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</si>
  <si>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</si>
  <si>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</si>
  <si>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</si>
  <si>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</si>
  <si>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</si>
  <si>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</si>
  <si>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</si>
  <si>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</si>
  <si>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</si>
  <si>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</si>
  <si>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</si>
  <si>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</si>
  <si>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</si>
  <si>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</si>
  <si>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</si>
  <si>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</si>
  <si>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</si>
  <si>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</si>
  <si>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</si>
  <si>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</si>
  <si>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</si>
  <si>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</si>
  <si>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</si>
  <si>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</si>
  <si>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</si>
  <si>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</si>
  <si>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</si>
  <si>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</si>
  <si>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</si>
  <si>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</si>
  <si>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</si>
  <si>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</si>
  <si>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</si>
  <si>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</si>
  <si>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</si>
  <si>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</si>
  <si>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</si>
  <si>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</si>
  <si>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</si>
  <si>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</si>
  <si>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</si>
  <si>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</si>
  <si>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</si>
  <si>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</si>
  <si>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</si>
  <si>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</si>
  <si>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</si>
  <si>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</si>
  <si>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</si>
  <si>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</si>
  <si>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</si>
  <si>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</si>
  <si>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</si>
  <si>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</si>
  <si>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</si>
  <si>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</si>
  <si>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</si>
  <si>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</si>
  <si>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</si>
  <si>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</si>
  <si>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</si>
  <si>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</si>
  <si>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</si>
  <si>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</si>
  <si>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</si>
  <si>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</si>
  <si>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</si>
  <si>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</si>
  <si>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</si>
  <si>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</si>
  <si>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</si>
  <si>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</si>
  <si>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</si>
  <si>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</si>
  <si>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</si>
  <si>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</si>
  <si>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</si>
  <si>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</si>
  <si>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</si>
  <si>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</si>
  <si>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</si>
  <si>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</si>
  <si>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</si>
  <si>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</si>
  <si>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</si>
  <si>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</si>
  <si>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</si>
  <si>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</si>
  <si>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</si>
  <si>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</si>
  <si>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</si>
  <si>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</si>
  <si>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</si>
  <si>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</si>
  <si>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</si>
  <si>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</si>
  <si>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</si>
  <si>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</si>
  <si>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</si>
  <si>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</si>
  <si>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</si>
  <si>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</si>
  <si>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</si>
  <si>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</si>
  <si>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</si>
  <si>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</si>
  <si>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</si>
  <si>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</si>
  <si>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</si>
  <si>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</si>
  <si>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</si>
  <si>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</si>
  <si>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</si>
  <si>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</si>
  <si>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</si>
  <si>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</si>
  <si>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</si>
  <si>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</si>
  <si>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</si>
  <si>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</si>
  <si>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</si>
  <si>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</si>
  <si>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</si>
  <si>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</si>
  <si>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</si>
  <si>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</si>
  <si>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</si>
  <si>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</si>
  <si>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</si>
  <si>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</si>
  <si>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</si>
  <si>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</si>
  <si>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</si>
  <si>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</si>
  <si>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</si>
  <si>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</si>
  <si>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</si>
  <si>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</si>
  <si>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</si>
  <si>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</si>
  <si>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</si>
  <si>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</si>
  <si>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</si>
  <si>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</si>
  <si>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</si>
  <si>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</si>
  <si>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</si>
  <si>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</si>
  <si>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</si>
  <si>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</si>
  <si>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</si>
  <si>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</si>
  <si>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</si>
  <si>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</si>
  <si>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</si>
  <si>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</si>
  <si>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</si>
  <si>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</si>
  <si>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</si>
  <si>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</si>
  <si>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</si>
  <si>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</si>
  <si>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</si>
  <si>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</si>
  <si>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</si>
  <si>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</si>
  <si>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</si>
  <si>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</si>
  <si>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</si>
  <si>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</si>
  <si>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</si>
  <si>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</si>
  <si>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</si>
  <si>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</si>
  <si>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</si>
  <si>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</si>
  <si>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</si>
  <si>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</si>
  <si>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</si>
  <si>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</si>
  <si>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</si>
  <si>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</si>
  <si>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</si>
  <si>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</si>
  <si>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</si>
  <si>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</si>
  <si>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</si>
  <si>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</si>
  <si>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</si>
  <si>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</si>
  <si>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</si>
  <si>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</si>
  <si>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</si>
  <si>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</si>
  <si>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</si>
  <si>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</si>
  <si>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</si>
  <si>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</si>
  <si>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</si>
  <si>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</si>
  <si>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</si>
  <si>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</si>
  <si>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</si>
  <si>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</si>
  <si>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</si>
  <si>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</si>
  <si>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</si>
  <si>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</si>
  <si>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</si>
  <si>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</si>
  <si>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</si>
  <si>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</si>
  <si>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</si>
  <si>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</si>
  <si>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</si>
  <si>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</si>
  <si>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</si>
  <si>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</si>
  <si>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</si>
  <si>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</si>
  <si>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</si>
  <si>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</si>
  <si>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</si>
  <si>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</si>
  <si>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</si>
  <si>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</si>
  <si>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</si>
  <si>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</si>
  <si>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</si>
  <si>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</si>
  <si>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</si>
  <si>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</si>
  <si>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</si>
  <si>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</si>
  <si>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</si>
  <si>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</si>
  <si>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</si>
  <si>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</si>
  <si>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</si>
  <si>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</si>
  <si>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</si>
  <si>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</si>
  <si>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</si>
  <si>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</si>
  <si>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</si>
  <si>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</si>
  <si>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</si>
  <si>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</si>
  <si>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</si>
  <si>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</si>
  <si>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</si>
  <si>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</si>
  <si>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</si>
  <si>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</si>
  <si>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</si>
  <si>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</si>
  <si>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</si>
  <si>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</si>
  <si>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</si>
  <si>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</si>
  <si>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</si>
  <si>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</si>
  <si>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</si>
  <si>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</si>
  <si>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</si>
  <si>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</si>
  <si>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</si>
  <si>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</si>
  <si>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</si>
  <si>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</si>
  <si>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</si>
  <si>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</si>
  <si>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</si>
  <si>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</si>
  <si>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</si>
  <si>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</si>
  <si>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</si>
  <si>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</si>
  <si>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</si>
  <si>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</si>
  <si>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</si>
  <si>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</si>
  <si>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</si>
  <si>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</si>
  <si>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</si>
  <si>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</si>
  <si>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</si>
  <si>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</si>
  <si>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</si>
  <si>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</si>
  <si>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</si>
  <si>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</si>
  <si>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</si>
  <si>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</si>
  <si>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</si>
  <si>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</si>
  <si>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</si>
  <si>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</si>
  <si>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</si>
  <si>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</si>
  <si>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</si>
  <si>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</si>
  <si>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</si>
  <si>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</si>
  <si>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</si>
  <si>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</si>
  <si>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</si>
  <si>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</si>
  <si>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</si>
  <si>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</si>
  <si>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</si>
  <si>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</si>
  <si>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</si>
  <si>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</si>
  <si>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</si>
  <si>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</si>
  <si>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</si>
  <si>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</si>
  <si>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</si>
  <si>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</si>
  <si>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</si>
  <si>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</si>
  <si>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</si>
  <si>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</si>
  <si>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</si>
  <si>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</si>
  <si>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</si>
  <si>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</si>
  <si>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</si>
  <si>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</si>
  <si>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</si>
  <si>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</si>
  <si>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</si>
  <si>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</si>
  <si>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</si>
  <si>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</si>
  <si>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</si>
  <si>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</si>
  <si>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</si>
  <si>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</si>
  <si>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</si>
  <si>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</si>
  <si>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</si>
  <si>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</si>
  <si>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</si>
  <si>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</si>
  <si>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</si>
  <si>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</si>
  <si>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</si>
  <si>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</si>
  <si>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</si>
  <si>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</si>
  <si>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</si>
  <si>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</si>
  <si>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</si>
  <si>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</si>
  <si>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</si>
  <si>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</si>
  <si>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</si>
  <si>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</si>
  <si>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</si>
  <si>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</si>
  <si>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</si>
  <si>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</si>
  <si>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</si>
  <si>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</si>
  <si>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</si>
  <si>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</si>
  <si>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</si>
  <si>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</si>
  <si>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</si>
  <si>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</si>
  <si>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</si>
  <si>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</si>
  <si>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</si>
  <si>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</si>
  <si>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</si>
  <si>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</si>
  <si>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</si>
  <si>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</si>
  <si>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</si>
  <si>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</si>
  <si>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</si>
  <si>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</si>
  <si>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</si>
  <si>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</si>
  <si>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</si>
  <si>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</si>
  <si>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</si>
  <si>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</si>
  <si>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</si>
  <si>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</si>
  <si>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</si>
  <si>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</si>
  <si>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</si>
  <si>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</si>
  <si>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</si>
  <si>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</si>
  <si>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</si>
  <si>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</si>
  <si>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</si>
  <si>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</si>
  <si>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</si>
  <si>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</si>
  <si>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</si>
  <si>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</si>
  <si>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</si>
  <si>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</si>
  <si>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</si>
  <si>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</si>
  <si>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</si>
  <si>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</si>
  <si>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</si>
  <si>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</si>
  <si>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</si>
  <si>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</si>
  <si>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</si>
  <si>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</si>
  <si>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</si>
  <si>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</si>
  <si>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</si>
  <si>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</si>
  <si>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</si>
  <si>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</si>
  <si>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</si>
  <si>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</si>
  <si>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</si>
  <si>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</si>
  <si>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</si>
  <si>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</si>
  <si>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</si>
  <si>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</si>
  <si>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</si>
  <si>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</si>
  <si>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</si>
  <si>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</si>
  <si>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</si>
  <si>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</si>
  <si>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</si>
  <si>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</si>
  <si>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</si>
  <si>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</si>
  <si>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</si>
  <si>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</si>
  <si>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</si>
  <si>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</si>
  <si>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</si>
  <si>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</si>
  <si>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</si>
  <si>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</si>
  <si>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</si>
  <si>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</si>
  <si>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</si>
  <si>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</si>
  <si>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</si>
  <si>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</si>
  <si>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</si>
  <si>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</si>
  <si>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</si>
  <si>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</si>
  <si>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</si>
  <si>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</si>
  <si>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</si>
  <si>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</si>
  <si>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</si>
  <si>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</si>
  <si>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</si>
  <si>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</si>
  <si>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</si>
  <si>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</si>
  <si>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</si>
  <si>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</si>
  <si>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</si>
  <si>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</si>
  <si>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</si>
  <si>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</si>
  <si>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</si>
  <si>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</si>
  <si>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</si>
  <si>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</si>
  <si>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</si>
  <si>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</si>
  <si>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</si>
  <si>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</si>
  <si>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</si>
  <si>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</si>
  <si>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</si>
  <si>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</si>
  <si>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</si>
  <si>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</si>
  <si>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</si>
  <si>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</si>
  <si>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</si>
  <si>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</si>
  <si>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</si>
  <si>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</si>
  <si>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</si>
  <si>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</si>
  <si>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</si>
  <si>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</si>
  <si>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</si>
  <si>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</si>
  <si>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</si>
  <si>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</si>
  <si>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</si>
  <si>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</si>
  <si>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</si>
  <si>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</si>
  <si>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</si>
  <si>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</si>
  <si>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</si>
  <si>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</si>
  <si>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</si>
  <si>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</si>
  <si>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</si>
  <si>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</si>
  <si>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</si>
  <si>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</si>
  <si>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</si>
  <si>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</si>
  <si>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</si>
  <si>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</si>
  <si>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</si>
  <si>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</si>
  <si>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</si>
  <si>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</si>
  <si>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</si>
  <si>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</si>
  <si>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</si>
  <si>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</si>
  <si>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</si>
  <si>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</si>
  <si>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</si>
  <si>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</si>
  <si>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</si>
  <si>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</si>
  <si>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</si>
  <si>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</si>
  <si>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</si>
  <si>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</si>
  <si>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</si>
  <si>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</si>
  <si>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</si>
  <si>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</si>
  <si>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</si>
  <si>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</si>
  <si>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</si>
  <si>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</si>
  <si>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</si>
  <si>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</si>
  <si>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</si>
  <si>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</si>
  <si>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</si>
  <si>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</si>
  <si>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</si>
  <si>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</si>
  <si>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</si>
  <si>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</si>
  <si>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</si>
  <si>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</si>
  <si>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</si>
  <si>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</si>
  <si>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</si>
  <si>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</si>
  <si>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</si>
  <si>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</si>
  <si>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</si>
  <si>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</si>
  <si>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</si>
  <si>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</si>
  <si>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</si>
  <si>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</si>
  <si>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</si>
  <si>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</si>
  <si>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</si>
  <si>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</si>
  <si>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</si>
  <si>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</si>
  <si>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</si>
  <si>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</si>
  <si>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</si>
  <si>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</si>
  <si>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</si>
  <si>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</si>
  <si>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</si>
  <si>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</si>
  <si>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</si>
  <si>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</si>
  <si>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</si>
  <si>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</si>
  <si>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</si>
  <si>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</si>
  <si>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</si>
  <si>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</si>
  <si>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</si>
  <si>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</si>
  <si>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</si>
  <si>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</si>
  <si>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</si>
  <si>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</si>
  <si>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</si>
  <si>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</si>
  <si>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</si>
  <si>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</si>
  <si>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</si>
  <si>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</si>
  <si>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</si>
  <si>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</si>
  <si>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</si>
  <si>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</si>
  <si>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</si>
  <si>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</si>
  <si>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</si>
  <si>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</si>
  <si>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</si>
  <si>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</si>
  <si>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</si>
  <si>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</si>
  <si>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</si>
  <si>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</si>
  <si>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</si>
  <si>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</si>
  <si>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</si>
  <si>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</si>
  <si>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</si>
  <si>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</si>
  <si>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</si>
  <si>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</si>
  <si>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</si>
  <si>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</si>
  <si>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</si>
  <si>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</si>
  <si>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</si>
  <si>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</si>
  <si>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</si>
  <si>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</si>
  <si>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</si>
  <si>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</si>
  <si>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</si>
  <si>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</si>
  <si>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</si>
  <si>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</si>
  <si>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</si>
  <si>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</si>
  <si>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</si>
  <si>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</si>
  <si>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</si>
  <si>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</si>
  <si>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</si>
  <si>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</si>
  <si>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</si>
  <si>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</si>
  <si>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</si>
  <si>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</si>
  <si>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</si>
  <si>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</si>
  <si>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</si>
  <si>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</si>
  <si>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</si>
  <si>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</si>
  <si>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</si>
  <si>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</si>
  <si>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</si>
  <si>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</si>
  <si>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</si>
  <si>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</si>
  <si>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</si>
  <si>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</si>
  <si>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</si>
  <si>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</si>
  <si>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</si>
  <si>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</si>
  <si>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</si>
  <si>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</si>
  <si>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</si>
  <si>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</si>
  <si>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</si>
  <si>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</si>
  <si>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</si>
  <si>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</si>
  <si>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</si>
  <si>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</si>
  <si>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</si>
  <si>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</si>
  <si>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</si>
  <si>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</si>
  <si>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</si>
  <si>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</si>
  <si>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</si>
  <si>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</si>
  <si>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</si>
  <si>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</si>
  <si>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</si>
  <si>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</si>
  <si>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</si>
  <si>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</si>
  <si>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</si>
  <si>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</si>
  <si>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</si>
  <si>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</si>
  <si>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</si>
  <si>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</si>
  <si>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</si>
  <si>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</si>
  <si>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</si>
  <si>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</si>
  <si>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</si>
  <si>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</si>
  <si>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</si>
  <si>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</si>
  <si>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</si>
  <si>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</si>
  <si>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</si>
  <si>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</si>
  <si>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</si>
  <si>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</si>
  <si>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</si>
  <si>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</si>
  <si>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</si>
  <si>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</si>
  <si>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</si>
  <si>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</si>
  <si>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</si>
  <si>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</si>
  <si>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</si>
  <si>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</si>
  <si>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</si>
  <si>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</si>
  <si>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</si>
  <si>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</si>
  <si>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</si>
  <si>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</si>
  <si>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</si>
  <si>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</si>
  <si>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</si>
  <si>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</si>
  <si>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</si>
  <si>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</si>
  <si>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</si>
  <si>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</si>
  <si>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</si>
  <si>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</si>
  <si>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</si>
  <si>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</si>
  <si>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</si>
  <si>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</si>
  <si>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</si>
  <si>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</si>
  <si>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</si>
  <si>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</si>
  <si>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</si>
  <si>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</si>
  <si>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</si>
  <si>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</si>
  <si>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</si>
  <si>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</si>
  <si>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</si>
  <si>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</si>
  <si>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</si>
  <si>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</si>
  <si>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</si>
  <si>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</si>
  <si>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</si>
  <si>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</si>
  <si>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</si>
  <si>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</si>
  <si>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</si>
  <si>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</si>
  <si>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</si>
  <si>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</si>
  <si>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</si>
  <si>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</si>
  <si>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</si>
  <si>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</si>
  <si>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</si>
  <si>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</si>
  <si>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</si>
  <si>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</si>
  <si>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</si>
  <si>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</si>
  <si>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</si>
  <si>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</si>
  <si>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</si>
  <si>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</si>
  <si>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</si>
  <si>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</si>
  <si>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</si>
  <si>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</si>
  <si>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</si>
  <si>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</si>
  <si>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</si>
  <si>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</si>
  <si>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</si>
  <si>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</si>
  <si>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</si>
  <si>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</si>
  <si>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</si>
  <si>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</si>
  <si>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</si>
  <si>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</si>
  <si>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</si>
  <si>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</si>
  <si>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</si>
  <si>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</si>
  <si>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</si>
  <si>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</si>
  <si>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</si>
  <si>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</si>
  <si>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</si>
  <si>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</si>
  <si>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</si>
  <si>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</si>
  <si>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</si>
  <si>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</si>
  <si>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</si>
  <si>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</si>
  <si>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</si>
  <si>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</si>
  <si>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</si>
  <si>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</si>
  <si>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</si>
  <si>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</si>
  <si>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</si>
  <si>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</si>
  <si>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</si>
  <si>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</si>
  <si>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</si>
  <si>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</si>
  <si>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</si>
  <si>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</si>
  <si>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</si>
  <si>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</si>
  <si>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</si>
  <si>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</si>
  <si>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</si>
  <si>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</si>
  <si>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</si>
  <si>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</si>
  <si>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</si>
  <si>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</si>
  <si>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</si>
  <si>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</si>
  <si>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</si>
  <si>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</si>
  <si>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</si>
  <si>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</si>
  <si>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</si>
  <si>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</si>
  <si>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</si>
  <si>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</si>
  <si>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</si>
  <si>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</si>
  <si>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</si>
  <si>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</si>
  <si>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</si>
  <si>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</si>
  <si>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</si>
  <si>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</si>
  <si>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</si>
  <si>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</si>
  <si>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</si>
  <si>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</si>
  <si>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</si>
  <si>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</si>
  <si>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</si>
  <si>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</si>
  <si>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</si>
  <si>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</si>
  <si>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</si>
  <si>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</si>
  <si>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</si>
  <si>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</si>
  <si>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</si>
  <si>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</si>
  <si>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</si>
  <si>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</si>
  <si>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</si>
  <si>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</si>
  <si>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</si>
  <si>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</si>
  <si>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</si>
  <si>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</si>
  <si>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</si>
  <si>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</si>
  <si>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</si>
  <si>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</si>
  <si>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</si>
  <si>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</si>
  <si>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</si>
  <si>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</si>
  <si>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</si>
  <si>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</si>
  <si>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</si>
  <si>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</si>
  <si>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</si>
  <si>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</si>
  <si>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</si>
  <si>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</si>
  <si>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</si>
  <si>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</si>
  <si>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</si>
  <si>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</si>
  <si>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</si>
  <si>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</si>
  <si>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</si>
  <si>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</si>
  <si>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</si>
  <si>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</si>
  <si>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</si>
  <si>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</si>
  <si>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</si>
  <si>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</si>
  <si>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</si>
  <si>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</si>
  <si>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</si>
  <si>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</si>
  <si>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</si>
  <si>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</si>
  <si>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</si>
  <si>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</si>
  <si>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</si>
  <si>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</si>
  <si>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</si>
  <si>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</si>
  <si>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</si>
  <si>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</si>
  <si>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</si>
  <si>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</si>
  <si>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</si>
  <si>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</si>
  <si>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</si>
  <si>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</si>
  <si>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</si>
  <si>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</si>
  <si>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</si>
  <si>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</si>
  <si>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</si>
  <si>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</si>
  <si>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</si>
  <si>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</si>
  <si>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</si>
  <si>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</si>
  <si>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</si>
  <si>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</si>
  <si>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</si>
  <si>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</si>
  <si>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</si>
  <si>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</si>
  <si>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</si>
  <si>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</si>
  <si>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</si>
  <si>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</si>
  <si>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</si>
  <si>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</si>
  <si>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</si>
  <si>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</si>
  <si>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</si>
  <si>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</si>
  <si>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</si>
  <si>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</si>
  <si>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</si>
  <si>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</si>
  <si>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</si>
  <si>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</si>
  <si>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</si>
  <si>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</si>
  <si>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</si>
  <si>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</si>
  <si>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</si>
  <si>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</si>
  <si>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</si>
  <si>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</si>
  <si>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</si>
  <si>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</si>
  <si>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</si>
  <si>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</si>
  <si>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</si>
  <si>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</si>
  <si>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</si>
  <si>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</si>
  <si>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</si>
  <si>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</si>
  <si>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</si>
  <si>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</si>
  <si>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</si>
  <si>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</si>
  <si>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</si>
  <si>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</si>
  <si>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</si>
  <si>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</si>
  <si>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</si>
  <si>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</si>
  <si>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</si>
  <si>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</si>
  <si>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</si>
  <si>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</si>
  <si>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</si>
  <si>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</si>
  <si>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</si>
  <si>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</si>
  <si>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</si>
  <si>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</si>
  <si>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</si>
  <si>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</si>
  <si>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</si>
  <si>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</si>
  <si>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</si>
  <si>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</si>
  <si>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</si>
  <si>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</si>
  <si>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</si>
  <si>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</si>
  <si>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</si>
  <si>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</si>
  <si>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</si>
  <si>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</si>
  <si>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</si>
  <si>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</si>
  <si>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</si>
  <si>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</si>
  <si>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</si>
  <si>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</si>
  <si>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</si>
  <si>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</si>
  <si>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</si>
  <si>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</si>
  <si>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</si>
  <si>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</si>
  <si>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</si>
  <si>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</si>
  <si>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</si>
  <si>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</si>
  <si>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</si>
  <si>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</si>
  <si>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</si>
  <si>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</si>
  <si>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</si>
  <si>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</si>
  <si>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</si>
  <si>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</si>
  <si>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</si>
  <si>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</si>
  <si>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</si>
  <si>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</si>
  <si>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</si>
  <si>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</si>
  <si>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</si>
  <si>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</si>
  <si>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</si>
  <si>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</si>
  <si>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</si>
  <si>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</si>
  <si>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</si>
  <si>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</si>
  <si>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</si>
  <si>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</si>
  <si>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</si>
  <si>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</si>
  <si>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</si>
  <si>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</si>
  <si>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</si>
  <si>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</si>
  <si>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</si>
  <si>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</si>
  <si>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</si>
  <si>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</si>
  <si>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</si>
  <si>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</si>
  <si>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</si>
  <si>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</si>
  <si>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</si>
  <si>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</si>
  <si>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</si>
  <si>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</si>
  <si>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</si>
  <si>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</si>
  <si>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</si>
  <si>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</si>
  <si>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</si>
  <si>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</si>
  <si>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</si>
  <si>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</si>
  <si>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</si>
  <si>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</si>
  <si>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</si>
  <si>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</si>
  <si>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</si>
  <si>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</si>
  <si>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</si>
  <si>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</si>
  <si>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</si>
  <si>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</si>
  <si>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</si>
  <si>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</si>
  <si>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</si>
  <si>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</si>
  <si>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</si>
  <si>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</si>
  <si>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</si>
  <si>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</si>
  <si>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</si>
  <si>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</si>
  <si>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</si>
  <si>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</si>
  <si>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</si>
  <si>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</si>
  <si>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</si>
  <si>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</si>
  <si>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</si>
  <si>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</si>
  <si>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</si>
  <si>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</si>
  <si>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</si>
  <si>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</si>
  <si>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</si>
  <si>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</si>
  <si>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</si>
  <si>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</si>
  <si>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</si>
  <si>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</si>
  <si>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</si>
  <si>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</si>
  <si>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</si>
  <si>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</si>
  <si>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</si>
  <si>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</si>
  <si>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</si>
  <si>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</si>
  <si>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</si>
  <si>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</si>
  <si>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</si>
  <si>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</si>
  <si>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</si>
  <si>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</si>
  <si>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</si>
  <si>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</si>
  <si>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</si>
  <si>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</si>
  <si>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</si>
  <si>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</si>
  <si>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</si>
  <si>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</si>
  <si>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</si>
  <si>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</si>
  <si>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</si>
  <si>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</si>
  <si>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</si>
  <si>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</si>
  <si>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</si>
  <si>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</si>
  <si>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</si>
  <si>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</si>
  <si>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</si>
  <si>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</si>
  <si>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</si>
  <si>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</si>
  <si>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</si>
  <si>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</si>
  <si>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</si>
  <si>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</si>
  <si>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</si>
  <si>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</si>
  <si>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</si>
  <si>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</si>
  <si>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</si>
  <si>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</si>
  <si>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</si>
  <si>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</si>
  <si>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</si>
  <si>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</si>
  <si>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</si>
  <si>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</si>
  <si>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</si>
  <si>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</si>
  <si>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</si>
  <si>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</si>
  <si>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</si>
  <si>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</si>
  <si>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</si>
  <si>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</si>
  <si>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</si>
  <si>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</si>
  <si>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</si>
  <si>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</si>
  <si>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</si>
  <si>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</si>
  <si>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</si>
  <si>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</si>
  <si>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</si>
  <si>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</si>
  <si>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</si>
  <si>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</si>
  <si>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</si>
  <si>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</si>
  <si>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</si>
  <si>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</si>
  <si>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</si>
  <si>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</si>
  <si>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</si>
  <si>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</si>
  <si>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</si>
  <si>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</si>
  <si>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</si>
  <si>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</si>
  <si>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</si>
  <si>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</si>
  <si>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</si>
  <si>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</si>
  <si>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</si>
  <si>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</si>
  <si>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</si>
  <si>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</si>
  <si>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</si>
  <si>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</si>
  <si>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</si>
  <si>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</si>
  <si>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</si>
  <si>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</si>
  <si>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</si>
  <si>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</si>
  <si>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</si>
  <si>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</si>
  <si>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</si>
  <si>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</si>
  <si>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</si>
  <si>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</si>
  <si>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</si>
  <si>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</si>
  <si>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</si>
  <si>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</si>
  <si>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</si>
  <si>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</si>
  <si>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</si>
  <si>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</si>
  <si>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</si>
  <si>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</si>
  <si>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</si>
  <si>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</si>
  <si>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</si>
  <si>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</si>
  <si>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</si>
  <si>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</si>
  <si>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</si>
  <si>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</si>
  <si>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</si>
  <si>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</si>
  <si>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</si>
  <si>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</si>
  <si>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</si>
  <si>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</si>
  <si>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</si>
  <si>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</si>
  <si>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</si>
  <si>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</si>
  <si>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</si>
  <si>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</si>
  <si>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</si>
  <si>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</si>
  <si>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</si>
  <si>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</si>
  <si>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</si>
  <si>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</si>
  <si>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</si>
  <si>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</si>
  <si>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</si>
  <si>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</si>
  <si>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</si>
  <si>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</si>
  <si>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</si>
  <si>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</si>
  <si>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</si>
  <si>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</si>
  <si>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</si>
  <si>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</si>
  <si>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</si>
  <si>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</si>
  <si>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</si>
  <si>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</si>
  <si>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</si>
  <si>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</si>
  <si>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</si>
  <si>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</si>
  <si>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</si>
  <si>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</si>
  <si>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</si>
  <si>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</si>
  <si>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</si>
  <si>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</si>
  <si>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</si>
  <si>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</si>
  <si>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</si>
  <si>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</si>
  <si>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</si>
  <si>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</si>
  <si>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</si>
  <si>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</si>
  <si>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</si>
  <si>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</si>
  <si>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</si>
  <si>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</si>
  <si>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</si>
  <si>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</si>
  <si>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</si>
  <si>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</si>
  <si>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</si>
  <si>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</si>
  <si>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</si>
  <si>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</si>
  <si>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</si>
  <si>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</si>
  <si>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</si>
  <si>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</si>
  <si>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</si>
  <si>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</si>
  <si>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</si>
  <si>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</si>
  <si>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</si>
  <si>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</si>
  <si>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</si>
  <si>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</si>
  <si>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</si>
  <si>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</si>
  <si>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</si>
  <si>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</si>
  <si>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</si>
  <si>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</si>
  <si>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</si>
  <si>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</si>
  <si>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</si>
  <si>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</si>
  <si>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</si>
  <si>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</si>
  <si>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</si>
  <si>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</si>
  <si>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</si>
  <si>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</si>
  <si>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</si>
  <si>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</si>
  <si>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</si>
  <si>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</si>
  <si>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</si>
  <si>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</si>
  <si>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</si>
  <si>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</si>
  <si>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</si>
  <si>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</si>
  <si>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</si>
  <si>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</si>
  <si>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</si>
  <si>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</si>
  <si>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</si>
  <si>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</si>
  <si>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</si>
  <si>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</si>
  <si>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</si>
  <si>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</si>
  <si>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</si>
  <si>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</si>
  <si>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</si>
  <si>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</si>
  <si>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</si>
  <si>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</si>
  <si>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</si>
  <si>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</si>
  <si>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</si>
  <si>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</si>
  <si>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</si>
  <si>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</si>
  <si>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</si>
  <si>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</si>
  <si>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</si>
  <si>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</si>
  <si>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</si>
  <si>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</si>
  <si>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</si>
  <si>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</si>
  <si>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</si>
  <si>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</si>
  <si>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</si>
  <si>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</si>
  <si>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</si>
  <si>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</si>
  <si>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</si>
  <si>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</si>
  <si>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</si>
  <si>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</si>
  <si>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</si>
  <si>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</si>
  <si>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</si>
  <si>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</si>
  <si>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</si>
  <si>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</si>
  <si>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</si>
  <si>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</si>
  <si>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</si>
  <si>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</si>
  <si>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</si>
  <si>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</si>
  <si>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</si>
  <si>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</si>
  <si>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</si>
  <si>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</si>
  <si>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</si>
  <si>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</si>
  <si>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</si>
  <si>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</si>
  <si>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</si>
  <si>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</si>
  <si>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</si>
  <si>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</si>
  <si>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</si>
  <si>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</si>
  <si>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</si>
  <si>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</si>
  <si>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</si>
  <si>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</si>
  <si>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</si>
  <si>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</si>
  <si>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</si>
  <si>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</si>
  <si>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</si>
  <si>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</si>
  <si>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</si>
  <si>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</si>
  <si>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</si>
  <si>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</si>
  <si>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</si>
  <si>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</si>
  <si>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</si>
  <si>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</si>
  <si>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</si>
  <si>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</si>
  <si>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</si>
  <si>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</si>
  <si>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</si>
  <si>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</si>
  <si>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</si>
  <si>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</si>
  <si>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</si>
  <si>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</si>
  <si>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</si>
  <si>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</si>
  <si>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</si>
  <si>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</si>
  <si>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</si>
  <si>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</si>
  <si>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</si>
  <si>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</si>
  <si>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</si>
  <si>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</si>
  <si>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</si>
  <si>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</si>
  <si>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</si>
  <si>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</si>
  <si>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</si>
  <si>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</si>
  <si>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</si>
  <si>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</si>
  <si>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</si>
  <si>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</si>
  <si>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</si>
  <si>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</si>
  <si>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</si>
  <si>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</si>
  <si>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</si>
  <si>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</si>
  <si>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</si>
  <si>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</si>
  <si>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</si>
  <si>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</si>
  <si>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</si>
  <si>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</si>
  <si>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</si>
  <si>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</si>
  <si>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</si>
  <si>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</si>
  <si>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</si>
  <si>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</si>
  <si>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</si>
  <si>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</si>
  <si>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</si>
  <si>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</si>
  <si>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</si>
  <si>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</si>
  <si>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</si>
  <si>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</si>
  <si>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</si>
  <si>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</si>
  <si>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</si>
  <si>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</si>
  <si>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</si>
  <si>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</si>
  <si>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</si>
  <si>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</si>
  <si>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</si>
  <si>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</si>
  <si>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</si>
  <si>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</si>
  <si>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</si>
  <si>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</si>
  <si>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</si>
  <si>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</si>
  <si>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</si>
  <si>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</si>
  <si>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</si>
  <si>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</si>
  <si>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</si>
  <si>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</si>
  <si>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</si>
  <si>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</si>
  <si>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</si>
  <si>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</si>
  <si>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</si>
  <si>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</si>
  <si>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</si>
  <si>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</si>
  <si>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</si>
  <si>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</si>
  <si>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</si>
  <si>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</si>
  <si>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</si>
  <si>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</si>
  <si>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</si>
  <si>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</si>
  <si>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</si>
  <si>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</si>
  <si>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</si>
  <si>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</si>
  <si>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</si>
  <si>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</si>
  <si>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</si>
  <si>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</si>
  <si>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</si>
  <si>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</si>
  <si>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</si>
  <si>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</si>
  <si>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</si>
  <si>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</si>
  <si>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</si>
  <si>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</si>
  <si>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</si>
  <si>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</si>
  <si>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</si>
  <si>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</si>
  <si>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</si>
  <si>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</si>
  <si>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</si>
  <si>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</si>
  <si>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</si>
  <si>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</si>
  <si>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</si>
  <si>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</si>
  <si>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</si>
  <si>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</si>
  <si>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</si>
  <si>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</si>
  <si>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</si>
  <si>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</si>
  <si>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</si>
  <si>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</si>
  <si>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</si>
  <si>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</si>
  <si>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</si>
  <si>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</si>
  <si>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</si>
  <si>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</si>
  <si>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</si>
  <si>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</si>
  <si>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</si>
  <si>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</si>
  <si>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</si>
  <si>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</si>
  <si>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</si>
  <si>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</si>
  <si>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</si>
  <si>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</si>
  <si>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</si>
  <si>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</si>
  <si>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</si>
  <si>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</si>
  <si>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</si>
  <si>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</si>
  <si>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</si>
  <si>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</si>
  <si>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</si>
  <si>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</si>
  <si>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</si>
  <si>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</si>
  <si>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</si>
  <si>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</si>
  <si>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</si>
  <si>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</si>
  <si>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</si>
  <si>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</si>
  <si>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</si>
  <si>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</si>
  <si>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</si>
  <si>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</si>
  <si>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</si>
  <si>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</si>
  <si>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</si>
  <si>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</si>
  <si>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</si>
  <si>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</si>
  <si>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</si>
  <si>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</si>
  <si>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</si>
  <si>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</si>
  <si>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</si>
  <si>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</si>
  <si>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</si>
  <si>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</si>
  <si>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</si>
  <si>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</si>
  <si>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</si>
  <si>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</si>
  <si>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</si>
  <si>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</si>
  <si>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</si>
  <si>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</si>
  <si>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</si>
  <si>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</si>
  <si>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</si>
  <si>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</si>
  <si>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</si>
  <si>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</si>
  <si>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</si>
  <si>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</si>
  <si>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</si>
  <si>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</si>
  <si>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</si>
  <si>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</si>
  <si>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</si>
  <si>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</si>
  <si>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</si>
  <si>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</si>
  <si>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</si>
  <si>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</si>
  <si>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</si>
  <si>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</si>
  <si>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</si>
  <si>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</si>
  <si>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</si>
  <si>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</si>
  <si>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</si>
  <si>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</si>
  <si>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</si>
  <si>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</si>
  <si>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</si>
  <si>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</si>
  <si>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</si>
  <si>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</si>
  <si>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</si>
  <si>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</si>
  <si>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</si>
  <si>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</si>
  <si>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</si>
  <si>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</si>
  <si>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</si>
  <si>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</si>
  <si>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</si>
  <si>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</si>
  <si>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</si>
  <si>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</si>
  <si>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</si>
  <si>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</si>
  <si>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</si>
  <si>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</si>
  <si>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</si>
  <si>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</si>
  <si>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</si>
  <si>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</si>
  <si>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</si>
  <si>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</si>
  <si>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</si>
  <si>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</si>
  <si>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</si>
  <si>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</si>
  <si>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</si>
  <si>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</si>
  <si>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</si>
  <si>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</si>
  <si>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</si>
  <si>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</si>
  <si>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</si>
  <si>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</si>
  <si>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</si>
  <si>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</si>
  <si>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</si>
  <si>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</si>
  <si>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</si>
  <si>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</si>
  <si>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</si>
  <si>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</si>
  <si>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</si>
  <si>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</si>
  <si>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</si>
  <si>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</si>
  <si>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</si>
  <si>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</si>
  <si>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</si>
  <si>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</si>
  <si>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</si>
  <si>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</si>
  <si>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</si>
  <si>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</si>
  <si>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</si>
  <si>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</si>
  <si>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</si>
  <si>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</si>
  <si>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</si>
  <si>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</si>
  <si>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</si>
  <si>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</si>
  <si>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</si>
  <si>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</si>
  <si>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</si>
  <si>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</si>
  <si>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</si>
  <si>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</si>
  <si>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</si>
  <si>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</si>
  <si>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</si>
  <si>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</si>
  <si>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</si>
  <si>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</si>
  <si>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</si>
  <si>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</si>
  <si>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</si>
  <si>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</si>
  <si>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</si>
  <si>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</si>
  <si>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</si>
  <si>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</si>
  <si>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</si>
  <si>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</si>
  <si>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</si>
  <si>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</si>
  <si>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</si>
  <si>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</si>
  <si>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</si>
  <si>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</si>
  <si>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</si>
  <si>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</si>
  <si>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</si>
  <si>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</si>
  <si>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</si>
  <si>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</si>
  <si>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</si>
  <si>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</si>
  <si>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</si>
  <si>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</si>
  <si>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</si>
  <si>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</si>
  <si>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</si>
  <si>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</si>
  <si>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</si>
  <si>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</si>
  <si>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</si>
  <si>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</si>
  <si>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</si>
  <si>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</si>
  <si>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</si>
  <si>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</si>
  <si>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</si>
  <si>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</si>
  <si>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</si>
  <si>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</si>
  <si>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</si>
  <si>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</si>
  <si>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</si>
  <si>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</si>
  <si>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</si>
  <si>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</si>
  <si>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</si>
  <si>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</si>
  <si>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</si>
  <si>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</si>
  <si>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</si>
  <si>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</si>
  <si>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</si>
  <si>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</si>
  <si>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</si>
  <si>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</si>
  <si>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</si>
  <si>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</si>
  <si>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</si>
  <si>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</si>
  <si>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</si>
  <si>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</si>
  <si>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</si>
  <si>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</si>
  <si>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</si>
  <si>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</si>
  <si>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</si>
  <si>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</si>
  <si>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</si>
  <si>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</si>
  <si>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</si>
  <si>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</si>
  <si>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</si>
  <si>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</si>
  <si>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</si>
  <si>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</si>
  <si>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</si>
  <si>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</si>
  <si>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</si>
  <si>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</si>
  <si>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</si>
  <si>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</si>
  <si>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</si>
  <si>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</si>
  <si>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</si>
  <si>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</si>
  <si>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</si>
  <si>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</si>
  <si>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</si>
  <si>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</si>
  <si>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</si>
  <si>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</si>
  <si>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</si>
  <si>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</si>
  <si>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</si>
  <si>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</si>
  <si>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</si>
  <si>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</si>
  <si>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</si>
  <si>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</si>
  <si>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</si>
  <si>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</si>
  <si>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</si>
  <si>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</si>
  <si>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</si>
  <si>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</si>
  <si>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</si>
  <si>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</si>
  <si>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</si>
  <si>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</si>
  <si>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</si>
  <si>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</si>
  <si>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</si>
  <si>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</si>
  <si>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</si>
  <si>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</si>
  <si>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</si>
  <si>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</si>
  <si>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</si>
  <si>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</si>
  <si>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</si>
  <si>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</si>
  <si>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</si>
  <si>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</si>
  <si>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</si>
  <si>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</si>
  <si>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</si>
  <si>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</si>
  <si>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</si>
  <si>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</si>
  <si>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</si>
  <si>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</si>
  <si>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</si>
  <si>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</si>
  <si>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</si>
  <si>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</si>
  <si>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</si>
  <si>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</si>
  <si>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</si>
  <si>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</si>
  <si>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</si>
  <si>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</si>
  <si>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</si>
  <si>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</si>
  <si>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</si>
  <si>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</si>
  <si>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</si>
  <si>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</si>
  <si>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</si>
  <si>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</si>
  <si>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</si>
  <si>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</si>
  <si>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</si>
  <si>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</si>
  <si>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</si>
  <si>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</si>
  <si>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</si>
  <si>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</si>
  <si>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</si>
  <si>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</si>
  <si>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</si>
  <si>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</si>
  <si>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</si>
  <si>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</si>
  <si>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</si>
  <si>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</si>
  <si>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</si>
  <si>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</si>
  <si>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</si>
  <si>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</si>
  <si>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</si>
  <si>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</si>
  <si>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</si>
  <si>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</si>
  <si>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</si>
  <si>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</si>
  <si>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</si>
  <si>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</si>
  <si>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</si>
  <si>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</si>
  <si>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</si>
  <si>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</si>
  <si>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</si>
  <si>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</si>
  <si>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</si>
  <si>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</si>
  <si>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</si>
  <si>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</si>
  <si>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</si>
  <si>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</si>
  <si>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</si>
  <si>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</si>
  <si>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</si>
  <si>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</si>
  <si>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</si>
  <si>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</si>
  <si>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</si>
  <si>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</si>
  <si>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</si>
  <si>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</si>
  <si>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</si>
  <si>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</si>
  <si>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</si>
  <si>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</si>
  <si>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</si>
  <si>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</si>
  <si>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</si>
  <si>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</si>
  <si>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</si>
  <si>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</si>
  <si>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</si>
  <si>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</si>
  <si>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</si>
  <si>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</si>
  <si>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</si>
  <si>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</si>
  <si>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</si>
  <si>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</si>
  <si>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</si>
  <si>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</si>
  <si>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</si>
  <si>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</si>
  <si>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</si>
  <si>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</si>
  <si>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</si>
  <si>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</si>
  <si>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</si>
  <si>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</si>
  <si>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</si>
  <si>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</si>
  <si>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</si>
  <si>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</si>
  <si>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</si>
  <si>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</si>
  <si>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</si>
  <si>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</si>
  <si>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</si>
  <si>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</si>
  <si>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</si>
  <si>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</si>
  <si>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</si>
  <si>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</si>
  <si>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</si>
  <si>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</si>
  <si>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</si>
  <si>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</si>
  <si>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</si>
  <si>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</si>
  <si>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</si>
  <si>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</si>
  <si>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</si>
  <si>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</si>
  <si>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</si>
  <si>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</si>
  <si>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</si>
  <si>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</si>
  <si>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</si>
  <si>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</si>
  <si>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</si>
  <si>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</si>
  <si>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</si>
  <si>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</si>
  <si>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</si>
  <si>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</si>
  <si>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</si>
  <si>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</si>
  <si>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</si>
  <si>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</si>
  <si>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</si>
  <si>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</si>
  <si>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</si>
  <si>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</si>
  <si>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</si>
  <si>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</si>
  <si>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</si>
  <si>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</si>
  <si>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</si>
  <si>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</si>
  <si>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</si>
  <si>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</si>
  <si>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</si>
  <si>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</si>
  <si>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</si>
  <si>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</si>
  <si>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</si>
  <si>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</si>
  <si>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</si>
  <si>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</si>
  <si>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</si>
  <si>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</si>
  <si>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</si>
  <si>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</si>
  <si>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</si>
  <si>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</si>
  <si>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</si>
  <si>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</si>
  <si>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</si>
  <si>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</si>
  <si>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</si>
  <si>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</si>
  <si>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</si>
  <si>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</si>
  <si>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</si>
  <si>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</si>
  <si>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</si>
  <si>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</si>
  <si>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</si>
  <si>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</si>
  <si>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</si>
  <si>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</si>
  <si>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</si>
  <si>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</si>
  <si>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</si>
  <si>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</si>
  <si>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</si>
  <si>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</si>
  <si>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</si>
  <si>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</si>
  <si>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</si>
  <si>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</si>
  <si>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</si>
  <si>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</si>
  <si>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</si>
  <si>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</si>
  <si>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</si>
  <si>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</si>
  <si>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</si>
  <si>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</si>
  <si>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</si>
  <si>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</si>
  <si>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</si>
  <si>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</si>
  <si>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</si>
  <si>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</si>
  <si>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</si>
  <si>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</si>
  <si>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</si>
  <si>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</si>
  <si>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</si>
  <si>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</si>
  <si>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</si>
  <si>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</si>
  <si>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</si>
  <si>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</si>
  <si>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</si>
  <si>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</si>
  <si>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</si>
  <si>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</si>
  <si>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</si>
  <si>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</si>
  <si>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</si>
  <si>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</si>
  <si>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</si>
  <si>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</si>
  <si>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</si>
  <si>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</si>
  <si>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</si>
  <si>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</si>
  <si>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</si>
  <si>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</si>
  <si>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</si>
  <si>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</si>
  <si>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</si>
  <si>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</si>
  <si>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</si>
  <si>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</si>
  <si>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</si>
  <si>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</si>
  <si>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</si>
  <si>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</si>
  <si>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</si>
  <si>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</si>
  <si>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</si>
  <si>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</si>
  <si>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</si>
  <si>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</si>
  <si>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</si>
  <si>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</si>
  <si>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</si>
  <si>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</si>
  <si>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</si>
  <si>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</si>
  <si>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</si>
  <si>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</si>
  <si>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</si>
  <si>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</si>
  <si>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</si>
  <si>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</si>
  <si>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</si>
  <si>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</si>
  <si>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</si>
  <si>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</si>
  <si>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</si>
  <si>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</si>
  <si>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</si>
  <si>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</si>
  <si>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</si>
  <si>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</si>
  <si>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</si>
  <si>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</si>
  <si>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</si>
  <si>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</si>
  <si>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</si>
  <si>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</si>
  <si>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</si>
  <si>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</si>
  <si>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</si>
  <si>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</si>
  <si>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</si>
  <si>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</si>
  <si>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</si>
  <si>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</si>
  <si>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</si>
  <si>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</si>
  <si>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</si>
  <si>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</si>
  <si>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</si>
  <si>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</si>
  <si>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</si>
  <si>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</si>
  <si>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</si>
  <si>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</si>
  <si>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</si>
  <si>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</si>
  <si>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</si>
  <si>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</si>
  <si>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</si>
  <si>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</si>
  <si>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</si>
  <si>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</si>
  <si>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</si>
  <si>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</si>
  <si>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</si>
  <si>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</si>
  <si>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</si>
  <si>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</si>
  <si>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</si>
  <si>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</si>
  <si>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</si>
  <si>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</si>
  <si>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</si>
  <si>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</si>
  <si>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</si>
  <si>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</si>
  <si>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</si>
  <si>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</si>
  <si>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</si>
  <si>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</si>
  <si>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</si>
  <si>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</si>
  <si>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</si>
  <si>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</si>
  <si>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</si>
  <si>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</si>
  <si>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</si>
  <si>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</si>
  <si>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</si>
  <si>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</si>
  <si>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</si>
  <si>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</si>
  <si>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</si>
  <si>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</si>
  <si>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</si>
  <si>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</si>
  <si>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</si>
  <si>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</si>
  <si>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</si>
  <si>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</si>
  <si>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</si>
  <si>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</si>
  <si>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</si>
  <si>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</si>
  <si>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</si>
  <si>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</si>
  <si>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</si>
  <si>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</si>
  <si>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</si>
  <si>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</si>
  <si>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</si>
  <si>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</si>
  <si>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</si>
  <si>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</si>
  <si>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</si>
  <si>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</si>
  <si>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</si>
  <si>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</si>
  <si>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</si>
  <si>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</si>
  <si>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</si>
  <si>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</si>
  <si>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</si>
  <si>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</si>
  <si>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</si>
  <si>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</si>
  <si>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</si>
  <si>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</si>
  <si>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</si>
  <si>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</si>
  <si>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</si>
  <si>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</si>
  <si>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</si>
  <si>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</si>
  <si>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</si>
  <si>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</si>
  <si>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</si>
  <si>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</si>
  <si>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</si>
  <si>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</si>
  <si>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</si>
  <si>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</si>
  <si>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</si>
  <si>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</si>
  <si>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</si>
  <si>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</si>
  <si>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</si>
  <si>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</si>
  <si>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</si>
  <si>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</si>
  <si>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</si>
  <si>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</si>
  <si>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</si>
  <si>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</si>
  <si>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</si>
  <si>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</si>
  <si>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</si>
  <si>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</si>
  <si>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</si>
  <si>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</si>
  <si>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</si>
  <si>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</si>
  <si>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</si>
  <si>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</si>
  <si>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</si>
  <si>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</si>
  <si>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</si>
  <si>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</si>
  <si>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</si>
  <si>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</si>
  <si>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</si>
  <si>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</si>
  <si>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</si>
  <si>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</si>
  <si>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</si>
  <si>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</si>
  <si>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</si>
  <si>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</si>
  <si>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</si>
  <si>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</si>
  <si>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</si>
  <si>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</si>
  <si>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</si>
  <si>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</si>
  <si>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</si>
  <si>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</si>
  <si>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</si>
  <si>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</si>
  <si>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</si>
  <si>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</si>
  <si>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</si>
  <si>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</si>
  <si>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</si>
  <si>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</si>
  <si>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</si>
  <si>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</si>
  <si>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</si>
  <si>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</si>
  <si>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</si>
  <si>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</si>
  <si>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</si>
  <si>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</si>
  <si>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</si>
  <si>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</si>
  <si>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</si>
  <si>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</si>
  <si>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</si>
  <si>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</si>
  <si>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</si>
  <si>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</si>
  <si>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</si>
  <si>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</si>
  <si>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</si>
  <si>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</si>
  <si>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</si>
  <si>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</si>
  <si>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</si>
  <si>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</si>
  <si>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</si>
  <si>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</si>
  <si>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</si>
  <si>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</si>
  <si>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</si>
  <si>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</si>
  <si>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</si>
  <si>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</si>
  <si>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</si>
  <si>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</si>
  <si>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</si>
  <si>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</si>
  <si>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</si>
  <si>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</si>
  <si>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</si>
  <si>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</si>
  <si>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</si>
  <si>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</si>
  <si>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</si>
  <si>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</si>
  <si>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</si>
  <si>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</si>
  <si>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</si>
  <si>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</si>
  <si>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</si>
  <si>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</si>
  <si>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</si>
  <si>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</si>
  <si>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</si>
  <si>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</si>
  <si>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</si>
  <si>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</si>
  <si>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</si>
  <si>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</si>
  <si>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</si>
  <si>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</si>
  <si>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</si>
  <si>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</si>
  <si>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</si>
  <si>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</si>
  <si>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</si>
  <si>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</si>
  <si>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</si>
  <si>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</si>
  <si>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</si>
  <si>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</si>
  <si>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</si>
  <si>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</si>
  <si>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</si>
  <si>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</si>
  <si>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</si>
  <si>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</si>
  <si>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</si>
  <si>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</si>
  <si>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</si>
  <si>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</si>
  <si>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</si>
  <si>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</si>
  <si>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</si>
  <si>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</si>
  <si>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</si>
  <si>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</si>
  <si>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</si>
  <si>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</si>
  <si>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</si>
  <si>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</si>
  <si>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</si>
  <si>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</si>
  <si>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</si>
  <si>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</si>
  <si>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</si>
  <si>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</si>
  <si>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</si>
  <si>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</si>
  <si>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</si>
  <si>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</si>
  <si>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</si>
  <si>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</si>
  <si>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</si>
  <si>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</si>
  <si>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</si>
  <si>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</si>
  <si>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</si>
  <si>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</si>
  <si>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</si>
  <si>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</si>
  <si>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</si>
  <si>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</si>
  <si>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</si>
  <si>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</si>
  <si>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</si>
  <si>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</si>
  <si>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</si>
  <si>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</si>
  <si>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</si>
  <si>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</si>
  <si>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</si>
  <si>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</si>
  <si>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</si>
  <si>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</si>
  <si>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</si>
  <si>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</si>
  <si>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</si>
  <si>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</si>
  <si>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</si>
  <si>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</si>
  <si>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</si>
  <si>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</si>
  <si>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</si>
  <si>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</si>
  <si>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</si>
  <si>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</si>
  <si>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</si>
  <si>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</si>
  <si>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</si>
  <si>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</si>
  <si>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</si>
  <si>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</si>
  <si>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</si>
  <si>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</si>
  <si>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</si>
  <si>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</si>
  <si>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</si>
  <si>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</si>
  <si>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</si>
  <si>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</si>
  <si>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</si>
  <si>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</si>
  <si>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</si>
  <si>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</si>
  <si>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</si>
  <si>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</si>
  <si>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</si>
  <si>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</si>
  <si>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</si>
  <si>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</si>
  <si>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</si>
  <si>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</si>
  <si>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</si>
  <si>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</si>
  <si>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</si>
  <si>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</si>
  <si>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</si>
  <si>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</si>
  <si>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</si>
  <si>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</si>
  <si>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</si>
  <si>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</si>
  <si>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</si>
  <si>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</si>
  <si>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</si>
  <si>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</si>
  <si>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</si>
  <si>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</si>
  <si>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</si>
  <si>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</si>
  <si>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</si>
  <si>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</si>
  <si>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</si>
  <si>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</si>
  <si>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</si>
  <si>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</si>
  <si>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</si>
  <si>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</si>
  <si>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</si>
  <si>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</si>
  <si>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</si>
  <si>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</si>
  <si>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</si>
  <si>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</si>
  <si>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</si>
  <si>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</si>
  <si>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</si>
  <si>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</si>
  <si>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</si>
  <si>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</si>
  <si>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</si>
  <si>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</si>
  <si>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</si>
  <si>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</si>
  <si>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</si>
  <si>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</si>
  <si>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</si>
  <si>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</si>
  <si>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</si>
  <si>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</si>
  <si>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</si>
  <si>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</si>
  <si>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</si>
  <si>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</si>
  <si>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</si>
  <si>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</si>
  <si>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</si>
  <si>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</si>
  <si>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</si>
  <si>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</si>
  <si>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</si>
  <si>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</si>
  <si>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</si>
  <si>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</si>
  <si>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</si>
  <si>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</si>
  <si>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</si>
  <si>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</si>
  <si>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</si>
  <si>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</si>
  <si>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</si>
  <si>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</si>
  <si>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</si>
  <si>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</si>
  <si>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</si>
  <si>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</si>
  <si>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</si>
  <si>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</si>
  <si>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</si>
  <si>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</si>
  <si>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</si>
  <si>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</si>
  <si>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</si>
  <si>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</si>
  <si>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</si>
  <si>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</si>
  <si>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</si>
  <si>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</si>
  <si>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</si>
  <si>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</si>
  <si>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</si>
  <si>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</si>
  <si>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</si>
  <si>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</si>
  <si>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</si>
  <si>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</si>
  <si>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</si>
  <si>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</si>
  <si>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</si>
  <si>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</si>
  <si>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</si>
  <si>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</si>
  <si>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</si>
  <si>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</si>
  <si>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</si>
  <si>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</si>
  <si>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</si>
  <si>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</si>
  <si>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</si>
  <si>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</si>
  <si>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</si>
  <si>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</si>
  <si>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</si>
  <si>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</si>
  <si>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</si>
  <si>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</si>
  <si>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</si>
  <si>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</si>
  <si>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</si>
  <si>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</si>
  <si>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</si>
  <si>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</si>
  <si>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</si>
  <si>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</si>
  <si>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</si>
  <si>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</si>
  <si>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</si>
  <si>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</si>
  <si>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</si>
  <si>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</si>
  <si>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</si>
  <si>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</si>
  <si>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</si>
  <si>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</si>
  <si>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</si>
  <si>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</si>
  <si>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</si>
  <si>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</si>
  <si>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</si>
  <si>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</si>
  <si>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</si>
  <si>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</si>
  <si>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</si>
  <si>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</si>
  <si>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</si>
  <si>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</si>
  <si>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</si>
  <si>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</si>
  <si>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</si>
  <si>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</si>
  <si>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</si>
  <si>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</si>
  <si>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</si>
  <si>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</si>
  <si>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</si>
  <si>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</si>
  <si>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</si>
  <si>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</si>
  <si>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</si>
  <si>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</si>
  <si>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</si>
  <si>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</si>
  <si>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</si>
  <si>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</si>
  <si>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</si>
  <si>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</si>
  <si>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</si>
  <si>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</si>
  <si>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</si>
  <si>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</si>
  <si>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</si>
  <si>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</si>
  <si>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</si>
  <si>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</si>
  <si>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</si>
  <si>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</si>
  <si>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</si>
  <si>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</si>
  <si>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</si>
  <si>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</si>
  <si>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</si>
  <si>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</si>
  <si>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</si>
  <si>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</si>
  <si>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</si>
  <si>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</si>
  <si>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</si>
  <si>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</si>
  <si>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</si>
  <si>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</si>
  <si>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</si>
  <si>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</si>
  <si>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</si>
  <si>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</si>
  <si>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</si>
  <si>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</si>
  <si>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</si>
  <si>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</si>
  <si>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</si>
  <si>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</si>
  <si>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</si>
  <si>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</si>
  <si>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</si>
  <si>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</si>
  <si>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</si>
  <si>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</si>
  <si>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</si>
  <si>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</si>
  <si>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</si>
  <si>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</si>
  <si>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</si>
  <si>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</si>
  <si>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</si>
  <si>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</si>
  <si>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</si>
  <si>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</si>
  <si>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</si>
  <si>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</si>
  <si>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</si>
  <si>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</si>
  <si>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</si>
  <si>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</si>
  <si>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</si>
  <si>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</si>
  <si>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</si>
  <si>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</si>
  <si>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</si>
  <si>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</si>
  <si>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</si>
  <si>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</si>
  <si>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</si>
  <si>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</si>
  <si>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</si>
  <si>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</si>
  <si>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</si>
  <si>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</si>
  <si>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</si>
  <si>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</si>
  <si>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</si>
  <si>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</si>
  <si>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</si>
  <si>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</si>
  <si>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</si>
  <si>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</si>
  <si>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</si>
  <si>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</si>
  <si>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</si>
  <si>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</si>
  <si>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</si>
  <si>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</si>
  <si>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</si>
  <si>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</si>
  <si>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</si>
  <si>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</si>
  <si>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</si>
  <si>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</si>
  <si>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</si>
  <si>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</si>
  <si>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</si>
  <si>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</si>
  <si>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</si>
  <si>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</si>
  <si>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</si>
  <si>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</si>
  <si>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</si>
  <si>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</si>
  <si>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</si>
  <si>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</si>
  <si>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</si>
  <si>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</si>
  <si>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</si>
  <si>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</si>
  <si>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</si>
  <si>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</si>
  <si>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</si>
  <si>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</si>
  <si>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</si>
  <si>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</si>
  <si>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</si>
  <si>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</si>
  <si>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</si>
  <si>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</si>
  <si>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</si>
  <si>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</si>
  <si>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</si>
  <si>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</si>
  <si>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</si>
  <si>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</si>
  <si>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</si>
  <si>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</si>
  <si>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</si>
  <si>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</si>
  <si>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</si>
  <si>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</si>
  <si>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</si>
  <si>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</si>
  <si>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</si>
  <si>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</si>
  <si>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</si>
  <si>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</si>
  <si>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</si>
  <si>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</si>
  <si>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</si>
  <si>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</si>
  <si>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</si>
  <si>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</si>
  <si>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</si>
  <si>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</si>
  <si>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</si>
  <si>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</si>
  <si>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</si>
  <si>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</si>
  <si>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</si>
  <si>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</si>
  <si>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</si>
  <si>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</si>
  <si>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</si>
  <si>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</si>
  <si>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</si>
  <si>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</si>
  <si>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</si>
  <si>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</si>
  <si>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</si>
  <si>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</si>
  <si>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</si>
  <si>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</si>
  <si>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</si>
  <si>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</si>
  <si>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</si>
  <si>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</si>
  <si>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</si>
  <si>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</si>
  <si>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</si>
  <si>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</si>
  <si>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</si>
  <si>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</si>
  <si>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</si>
  <si>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</si>
  <si>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</si>
  <si>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</si>
  <si>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</si>
  <si>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</si>
  <si>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</si>
  <si>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</si>
  <si>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</si>
  <si>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</si>
  <si>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</si>
  <si>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</si>
  <si>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</si>
  <si>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</si>
  <si>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</si>
  <si>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</si>
  <si>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</si>
  <si>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</si>
  <si>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</si>
  <si>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</si>
  <si>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</si>
  <si>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</si>
  <si>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</si>
  <si>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</si>
  <si>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</si>
  <si>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</si>
  <si>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</si>
  <si>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</si>
  <si>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</si>
  <si>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</si>
  <si>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</si>
  <si>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</si>
  <si>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</si>
  <si>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</si>
  <si>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</si>
  <si>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</si>
  <si>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</si>
  <si>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</si>
  <si>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</si>
  <si>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</si>
  <si>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</si>
  <si>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</si>
  <si>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</si>
  <si>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</si>
  <si>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</si>
  <si>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</si>
  <si>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</si>
  <si>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</si>
  <si>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</si>
  <si>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</si>
  <si>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</si>
  <si>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</si>
  <si>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</si>
  <si>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</si>
  <si>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</si>
  <si>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</si>
  <si>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</si>
  <si>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</si>
  <si>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</si>
  <si>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</si>
  <si>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</si>
  <si>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</si>
  <si>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</si>
  <si>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</si>
  <si>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</si>
  <si>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</si>
  <si>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</si>
  <si>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</si>
  <si>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</si>
  <si>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</si>
  <si>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</si>
  <si>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</si>
  <si>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</si>
  <si>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</si>
  <si>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</si>
  <si>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</si>
  <si>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</si>
  <si>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</si>
  <si>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</si>
  <si>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</si>
  <si>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</si>
  <si>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</si>
  <si>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</si>
  <si>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</si>
  <si>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</si>
  <si>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</si>
  <si>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</si>
  <si>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</si>
  <si>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</si>
  <si>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</si>
  <si>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</si>
  <si>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</si>
  <si>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</si>
  <si>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</si>
  <si>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</si>
  <si>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</si>
  <si>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</si>
  <si>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</si>
  <si>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</si>
  <si>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</si>
  <si>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</si>
  <si>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</si>
  <si>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</si>
  <si>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</si>
  <si>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</si>
  <si>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</si>
  <si>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</si>
  <si>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</si>
  <si>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</si>
  <si>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</si>
  <si>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</si>
  <si>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</si>
  <si>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</si>
  <si>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</si>
  <si>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</si>
  <si>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</si>
  <si>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</si>
  <si>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</si>
  <si>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</si>
  <si>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</si>
  <si>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</si>
  <si>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</si>
  <si>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</si>
  <si>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</si>
  <si>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</si>
  <si>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</si>
  <si>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</si>
  <si>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</si>
  <si>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</si>
  <si>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</si>
  <si>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</si>
  <si>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</si>
  <si>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</si>
  <si>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</si>
  <si>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</si>
  <si>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</si>
  <si>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</si>
  <si>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</si>
  <si>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</si>
  <si>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</si>
  <si>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</si>
  <si>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</si>
  <si>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</si>
  <si>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</si>
  <si>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</si>
  <si>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</si>
  <si>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</si>
  <si>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</si>
  <si>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</si>
  <si>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</si>
  <si>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</si>
  <si>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</si>
  <si>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</si>
  <si>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</si>
  <si>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</si>
  <si>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</si>
  <si>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</si>
  <si>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</si>
  <si>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</si>
  <si>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</si>
  <si>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</si>
  <si>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</si>
  <si>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</si>
  <si>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</si>
  <si>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</si>
  <si>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</si>
  <si>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</si>
  <si>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</si>
  <si>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</si>
  <si>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</si>
  <si>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</si>
  <si>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</si>
  <si>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</si>
  <si>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</si>
  <si>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</si>
  <si>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</si>
  <si>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</si>
  <si>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</si>
  <si>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</si>
  <si>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</si>
  <si>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</si>
  <si>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</si>
  <si>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</si>
  <si>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</si>
  <si>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</si>
  <si>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</si>
  <si>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</si>
  <si>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</si>
  <si>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</si>
  <si>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</si>
  <si>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</si>
  <si>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</si>
  <si>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</si>
  <si>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</si>
  <si>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</si>
  <si>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</si>
  <si>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</si>
  <si>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</si>
  <si>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</si>
  <si>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</si>
  <si>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</si>
  <si>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</si>
  <si>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</si>
  <si>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</si>
  <si>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</si>
  <si>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</si>
  <si>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</si>
  <si>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</si>
  <si>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</si>
  <si>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</si>
  <si>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</si>
  <si>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</si>
  <si>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</si>
  <si>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</si>
  <si>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</si>
  <si>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</si>
  <si>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</si>
  <si>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</si>
  <si>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</si>
  <si>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</si>
  <si>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</si>
  <si>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</si>
  <si>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</si>
  <si>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</si>
  <si>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</si>
  <si>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</si>
  <si>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</si>
  <si>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</si>
  <si>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</si>
  <si>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</si>
  <si>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</si>
  <si>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</si>
  <si>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</si>
  <si>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</si>
  <si>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</si>
  <si>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</si>
  <si>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</si>
  <si>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</si>
  <si>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</si>
  <si>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</si>
  <si>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</si>
  <si>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</si>
  <si>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</si>
  <si>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</si>
  <si>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</si>
  <si>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</si>
  <si>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</si>
  <si>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</si>
  <si>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</si>
  <si>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</si>
  <si>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</si>
  <si>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</si>
  <si>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</si>
  <si>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</si>
  <si>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</si>
  <si>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</si>
  <si>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</si>
  <si>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</si>
  <si>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</si>
  <si>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</si>
  <si>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</si>
  <si>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</si>
  <si>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</si>
  <si>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</si>
  <si>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</si>
  <si>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</si>
  <si>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</si>
  <si>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</si>
  <si>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</si>
  <si>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</si>
  <si>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</si>
  <si>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</si>
  <si>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</si>
  <si>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</si>
  <si>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</si>
  <si>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</si>
  <si>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</si>
  <si>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</si>
  <si>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</si>
  <si>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</si>
  <si>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</si>
  <si>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</si>
  <si>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</si>
  <si>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</si>
  <si>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</si>
  <si>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</si>
  <si>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</si>
  <si>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</si>
  <si>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</si>
  <si>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</si>
  <si>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</si>
  <si>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</si>
  <si>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</si>
  <si>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</si>
  <si>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</si>
  <si>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</si>
  <si>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</si>
  <si>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</si>
  <si>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</si>
  <si>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</si>
  <si>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</si>
  <si>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</si>
  <si>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</si>
  <si>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</si>
  <si>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</si>
  <si>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</si>
  <si>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</si>
  <si>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</si>
  <si>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</si>
  <si>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</si>
  <si>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</si>
  <si>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</si>
  <si>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</si>
  <si>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</si>
  <si>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</si>
  <si>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</si>
  <si>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</si>
  <si>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</si>
  <si>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</si>
  <si>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</si>
  <si>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</si>
  <si>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</si>
  <si>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</si>
  <si>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</si>
  <si>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</si>
  <si>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</si>
  <si>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</si>
  <si>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</si>
  <si>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</si>
  <si>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</si>
  <si>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</si>
  <si>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</si>
  <si>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</si>
  <si>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</si>
  <si>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</si>
  <si>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</si>
  <si>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</si>
  <si>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</si>
  <si>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</si>
  <si>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</si>
  <si>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</si>
  <si>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</si>
  <si>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</si>
  <si>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</si>
  <si>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</si>
  <si>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</si>
  <si>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</si>
  <si>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</si>
  <si>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</si>
  <si>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</si>
  <si>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</si>
  <si>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</si>
  <si>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</si>
  <si>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</si>
  <si>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</si>
  <si>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</si>
  <si>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</si>
  <si>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</si>
  <si>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</si>
  <si>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</si>
  <si>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</si>
  <si>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</si>
  <si>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</si>
  <si>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</si>
  <si>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</si>
  <si>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</si>
  <si>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</si>
  <si>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</si>
  <si>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</si>
  <si>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</si>
  <si>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</si>
  <si>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</si>
  <si>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</si>
  <si>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</si>
  <si>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</si>
  <si>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</si>
  <si>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</si>
  <si>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</si>
  <si>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</si>
  <si>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</si>
  <si>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</si>
  <si>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</si>
  <si>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</si>
  <si>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</si>
  <si>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</si>
  <si>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</si>
  <si>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</si>
  <si>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</si>
  <si>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</si>
  <si>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</si>
  <si>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</si>
  <si>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</si>
  <si>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</si>
  <si>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</si>
  <si>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</si>
  <si>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</si>
  <si>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</si>
  <si>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</si>
  <si>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</si>
  <si>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</si>
  <si>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</si>
  <si>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</si>
  <si>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</si>
  <si>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</si>
  <si>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</si>
  <si>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</si>
  <si>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</si>
  <si>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</si>
  <si>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</si>
  <si>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</si>
  <si>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</si>
  <si>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</si>
  <si>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</si>
  <si>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</si>
  <si>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</si>
  <si>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</si>
  <si>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</si>
  <si>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</si>
  <si>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</si>
  <si>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</si>
  <si>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</si>
  <si>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</si>
  <si>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</si>
  <si>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</si>
  <si>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</si>
  <si>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</si>
  <si>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</si>
  <si>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</si>
  <si>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</si>
  <si>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</si>
  <si>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</si>
  <si>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</si>
  <si>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</si>
  <si>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</si>
  <si>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</si>
  <si>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</si>
  <si>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</si>
  <si>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</si>
  <si>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</si>
  <si>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</si>
  <si>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</si>
  <si>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</si>
  <si>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</si>
  <si>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</si>
  <si>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</si>
  <si>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</si>
  <si>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</si>
  <si>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</si>
  <si>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</si>
  <si>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</si>
  <si>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</si>
  <si>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</si>
  <si>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</si>
  <si>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</si>
  <si>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</si>
  <si>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</si>
  <si>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</si>
  <si>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</si>
  <si>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</si>
  <si>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</si>
  <si>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</si>
  <si>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</si>
  <si>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</si>
  <si>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</si>
  <si>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</si>
  <si>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</si>
  <si>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</si>
  <si>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</si>
  <si>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</si>
  <si>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</si>
  <si>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</si>
  <si>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</si>
  <si>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</si>
  <si>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</si>
  <si>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</si>
  <si>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</si>
  <si>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</si>
  <si>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</si>
  <si>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</si>
  <si>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</si>
  <si>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</si>
  <si>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</si>
  <si>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</si>
  <si>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</si>
  <si>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</si>
  <si>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</si>
  <si>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</si>
  <si>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</si>
  <si>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</si>
  <si>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</si>
  <si>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</si>
  <si>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</si>
  <si>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</si>
  <si>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</si>
  <si>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</si>
  <si>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</si>
  <si>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</si>
  <si>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</si>
  <si>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</si>
  <si>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</si>
  <si>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</si>
  <si>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</si>
  <si>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</si>
  <si>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</si>
  <si>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</si>
  <si>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</si>
  <si>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</si>
  <si>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</si>
  <si>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</si>
  <si>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</si>
  <si>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</si>
  <si>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</si>
  <si>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</si>
  <si>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</si>
  <si>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</si>
  <si>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</si>
  <si>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</si>
  <si>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</si>
  <si>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</si>
  <si>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</si>
  <si>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</si>
  <si>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</si>
  <si>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</si>
  <si>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</si>
  <si>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</si>
  <si>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</si>
  <si>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</si>
  <si>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</si>
  <si>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</si>
  <si>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</si>
  <si>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</si>
  <si>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</si>
  <si>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</si>
  <si>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</si>
  <si>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</si>
  <si>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</si>
  <si>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</si>
  <si>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</si>
  <si>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</si>
  <si>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</si>
  <si>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</si>
  <si>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</si>
  <si>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</si>
  <si>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</si>
  <si>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</si>
  <si>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</si>
  <si>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</si>
  <si>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</si>
  <si>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</si>
  <si>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</si>
  <si>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</si>
  <si>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</si>
  <si>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</si>
  <si>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</si>
  <si>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</si>
  <si>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</si>
  <si>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</si>
  <si>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</si>
  <si>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</si>
  <si>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</si>
  <si>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</si>
  <si>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</si>
  <si>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</si>
  <si>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</si>
  <si>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</si>
  <si>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</si>
  <si>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</si>
  <si>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</si>
  <si>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</si>
  <si>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</si>
  <si>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</si>
  <si>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</si>
  <si>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</si>
  <si>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</si>
  <si>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</si>
  <si>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</si>
  <si>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</si>
  <si>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</si>
  <si>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</si>
  <si>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</si>
  <si>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</si>
  <si>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</si>
  <si>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</si>
  <si>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</si>
  <si>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</si>
  <si>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</si>
  <si>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</si>
  <si>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</si>
  <si>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</si>
  <si>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</si>
  <si>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</si>
  <si>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</si>
  <si>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</si>
  <si>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</si>
  <si>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</si>
  <si>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</si>
  <si>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</si>
  <si>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</si>
  <si>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</si>
  <si>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</si>
  <si>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</si>
  <si>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</si>
  <si>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</si>
  <si>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</si>
  <si>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</si>
  <si>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</si>
  <si>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</si>
  <si>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</si>
  <si>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</si>
  <si>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</si>
  <si>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</si>
  <si>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</si>
  <si>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</si>
  <si>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</si>
  <si>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</si>
  <si>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</si>
  <si>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</si>
  <si>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</si>
  <si>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</si>
  <si>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</si>
  <si>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</si>
  <si>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</si>
  <si>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</si>
  <si>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</si>
  <si>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</si>
  <si>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</si>
  <si>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</si>
  <si>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</si>
  <si>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</si>
  <si>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</si>
  <si>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</si>
  <si>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</si>
  <si>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</si>
  <si>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</si>
  <si>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</si>
  <si>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</si>
  <si>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</si>
  <si>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</si>
  <si>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</si>
  <si>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</si>
  <si>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</si>
  <si>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</si>
  <si>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</si>
  <si>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</si>
  <si>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</si>
  <si>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</si>
  <si>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</si>
  <si>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</si>
  <si>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</si>
  <si>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</si>
  <si>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</si>
  <si>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</si>
  <si>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</si>
  <si>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</si>
  <si>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</si>
  <si>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</si>
  <si>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</si>
  <si>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</si>
  <si>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</si>
  <si>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</si>
  <si>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</si>
  <si>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</si>
  <si>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</si>
  <si>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</si>
  <si>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</si>
  <si>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</si>
  <si>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</si>
  <si>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</si>
  <si>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</si>
  <si>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</si>
  <si>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</si>
  <si>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</si>
  <si>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</si>
  <si>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</si>
  <si>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</si>
  <si>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</si>
  <si>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</si>
  <si>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</si>
  <si>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</si>
  <si>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</si>
  <si>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</si>
  <si>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</si>
  <si>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</si>
  <si>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</si>
  <si>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</si>
  <si>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</si>
  <si>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</si>
  <si>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</si>
  <si>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</si>
  <si>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</si>
  <si>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</si>
  <si>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</si>
  <si>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</si>
  <si>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</si>
  <si>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</si>
  <si>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</si>
  <si>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</si>
  <si>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</si>
  <si>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</si>
  <si>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</si>
  <si>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</si>
  <si>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</si>
  <si>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</si>
  <si>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</si>
  <si>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</si>
  <si>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</si>
  <si>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</si>
  <si>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</si>
  <si>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</si>
  <si>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</si>
  <si>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</si>
  <si>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</si>
  <si>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</si>
  <si>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</si>
  <si>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</si>
  <si>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</si>
  <si>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</si>
  <si>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</si>
  <si>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</si>
  <si>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</si>
  <si>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</si>
  <si>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</si>
  <si>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</si>
  <si>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</si>
  <si>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</si>
  <si>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</si>
  <si>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</si>
  <si>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</si>
  <si>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</si>
  <si>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</si>
  <si>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</si>
  <si>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</si>
  <si>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</si>
  <si>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</si>
  <si>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</si>
  <si>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</si>
  <si>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</si>
  <si>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</si>
  <si>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</si>
  <si>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</si>
  <si>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</si>
  <si>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</si>
  <si>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</si>
  <si>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</si>
  <si>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</si>
  <si>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</si>
  <si>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</si>
  <si>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</si>
  <si>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</si>
  <si>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</si>
  <si>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</si>
  <si>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</si>
  <si>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</si>
  <si>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</si>
  <si>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</si>
  <si>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</si>
  <si>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</si>
  <si>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</si>
  <si>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</si>
  <si>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</si>
  <si>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</si>
  <si>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</si>
  <si>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</si>
  <si>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</si>
  <si>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</si>
  <si>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</si>
  <si>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</si>
  <si>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</si>
  <si>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</si>
  <si>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</si>
  <si>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</si>
  <si>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</si>
  <si>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</si>
  <si>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</si>
  <si>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</si>
  <si>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</si>
  <si>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</si>
  <si>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</si>
  <si>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</si>
  <si>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</si>
  <si>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</si>
  <si>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</si>
  <si>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</si>
  <si>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</si>
  <si>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</si>
  <si>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</si>
  <si>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</si>
  <si>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</si>
  <si>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</si>
  <si>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</si>
  <si>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</si>
  <si>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</si>
  <si>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</si>
  <si>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</si>
  <si>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</si>
  <si>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</si>
  <si>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</si>
  <si>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</si>
  <si>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</si>
  <si>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</si>
  <si>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</si>
  <si>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</si>
  <si>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</si>
  <si>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</si>
  <si>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</si>
  <si>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</si>
  <si>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</si>
  <si>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</si>
  <si>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</si>
  <si>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</si>
  <si>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</si>
  <si>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</si>
  <si>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</si>
  <si>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</si>
  <si>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</si>
  <si>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</si>
  <si>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</si>
  <si>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</si>
  <si>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</si>
  <si>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</si>
  <si>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</si>
  <si>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</si>
  <si>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</si>
  <si>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</si>
  <si>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</si>
  <si>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</si>
  <si>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</si>
  <si>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</si>
  <si>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</si>
  <si>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</si>
  <si>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</si>
  <si>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</si>
  <si>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</si>
  <si>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</si>
  <si>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</si>
  <si>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</si>
  <si>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</si>
  <si>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</si>
  <si>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</si>
  <si>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</si>
  <si>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</si>
  <si>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</si>
  <si>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</si>
  <si>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</si>
  <si>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</si>
  <si>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</si>
  <si>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</si>
  <si>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</si>
  <si>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</si>
  <si>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</si>
  <si>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</si>
  <si>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</si>
  <si>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</si>
  <si>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</si>
  <si>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</si>
  <si>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</si>
  <si>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</si>
  <si>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</si>
  <si>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</si>
  <si>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</si>
  <si>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</si>
  <si>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</si>
  <si>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</si>
  <si>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</si>
  <si>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</si>
  <si>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</si>
  <si>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</si>
  <si>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</si>
  <si>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</si>
  <si>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</si>
  <si>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</si>
  <si>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</si>
  <si>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</si>
  <si>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</si>
  <si>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</si>
  <si>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</si>
  <si>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</si>
  <si>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</si>
  <si>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</si>
  <si>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</si>
  <si>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</si>
  <si>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</si>
  <si>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</si>
  <si>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</si>
  <si>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</si>
  <si>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</si>
  <si>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</si>
  <si>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</si>
  <si>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</si>
  <si>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</si>
  <si>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</si>
  <si>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</si>
  <si>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</si>
  <si>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</si>
  <si>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</si>
  <si>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</si>
  <si>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</si>
  <si>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</si>
  <si>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</si>
  <si>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</si>
  <si>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</si>
  <si>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</si>
  <si>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</si>
  <si>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</si>
  <si>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</si>
  <si>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</si>
  <si>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</si>
  <si>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</si>
  <si>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</si>
  <si>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</si>
  <si>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</si>
  <si>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</si>
  <si>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</si>
  <si>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</si>
  <si>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</si>
  <si>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</si>
  <si>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</si>
  <si>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</si>
  <si>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</si>
  <si>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</si>
  <si>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</si>
  <si>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</si>
  <si>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</si>
  <si>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</si>
  <si>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</si>
  <si>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</si>
  <si>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</si>
  <si>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</si>
  <si>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</si>
  <si>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</si>
  <si>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</si>
  <si>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</si>
  <si>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</si>
  <si>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</si>
  <si>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</si>
  <si>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</si>
  <si>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</si>
  <si>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</si>
  <si>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</si>
  <si>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</si>
  <si>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</si>
  <si>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</si>
  <si>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</si>
  <si>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</si>
  <si>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</si>
  <si>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</si>
  <si>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</si>
  <si>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</si>
  <si>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</si>
  <si>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</si>
  <si>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</si>
  <si>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</si>
  <si>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</si>
  <si>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</si>
  <si>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</si>
  <si>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</si>
  <si>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</si>
  <si>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</si>
  <si>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</si>
  <si>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</si>
  <si>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</si>
  <si>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</si>
  <si>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</si>
  <si>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</si>
  <si>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</si>
  <si>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</si>
  <si>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</si>
  <si>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</si>
  <si>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</si>
  <si>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</si>
  <si>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</si>
  <si>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</si>
  <si>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</si>
  <si>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</si>
  <si>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</si>
  <si>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</si>
  <si>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</si>
  <si>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</si>
  <si>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</si>
  <si>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</si>
  <si>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</si>
  <si>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</si>
  <si>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</si>
  <si>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</si>
  <si>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</si>
  <si>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</si>
  <si>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</si>
  <si>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</si>
  <si>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</si>
  <si>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</si>
  <si>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</si>
  <si>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</si>
  <si>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</si>
  <si>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</si>
  <si>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</si>
  <si>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</si>
  <si>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</si>
  <si>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</si>
  <si>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</si>
  <si>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</si>
  <si>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</si>
  <si>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</si>
  <si>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</si>
  <si>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</si>
  <si>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</si>
  <si>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</si>
  <si>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</si>
  <si>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</si>
  <si>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</si>
  <si>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</si>
  <si>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</si>
  <si>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</si>
  <si>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</si>
  <si>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</si>
  <si>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</si>
  <si>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</si>
  <si>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</si>
  <si>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</si>
  <si>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</si>
  <si>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</si>
  <si>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</si>
  <si>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</si>
  <si>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</si>
  <si>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</si>
  <si>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</si>
  <si>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</si>
  <si>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</si>
  <si>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</si>
  <si>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</si>
  <si>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</si>
  <si>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</si>
  <si>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</si>
  <si>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</si>
  <si>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</si>
  <si>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</si>
  <si>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</si>
  <si>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</si>
  <si>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</si>
  <si>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</si>
  <si>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</si>
  <si>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</si>
  <si>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</si>
  <si>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</si>
  <si>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</si>
  <si>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</si>
  <si>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</si>
  <si>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</si>
  <si>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</si>
  <si>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</si>
  <si>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</si>
  <si>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</si>
  <si>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</si>
  <si>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</si>
  <si>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</si>
  <si>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</si>
  <si>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</si>
  <si>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</si>
  <si>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</si>
  <si>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</si>
  <si>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</si>
  <si>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</si>
  <si>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</si>
  <si>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</si>
  <si>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</si>
  <si>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</si>
  <si>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</si>
  <si>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</si>
  <si>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</si>
  <si>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</si>
  <si>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</si>
  <si>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</si>
  <si>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</si>
  <si>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</si>
  <si>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</si>
  <si>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</si>
  <si>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</si>
  <si>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</si>
  <si>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</si>
  <si>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</si>
  <si>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</si>
  <si>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</si>
  <si>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</si>
  <si>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</si>
  <si>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</si>
  <si>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</si>
  <si>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</si>
  <si>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</si>
  <si>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</si>
  <si>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</si>
  <si>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</si>
  <si>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</si>
  <si>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</si>
  <si>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</si>
  <si>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</si>
  <si>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</si>
  <si>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</si>
  <si>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</si>
  <si>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</si>
  <si>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</si>
  <si>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</si>
  <si>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</si>
  <si>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</si>
  <si>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</si>
  <si>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</si>
  <si>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</si>
  <si>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</si>
  <si>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</si>
  <si>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</si>
  <si>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</si>
  <si>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</si>
  <si>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</si>
  <si>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</si>
  <si>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</si>
  <si>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</si>
  <si>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</si>
  <si>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</si>
  <si>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</si>
  <si>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</si>
  <si>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</si>
  <si>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</si>
  <si>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</si>
  <si>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</si>
  <si>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</si>
  <si>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</si>
  <si>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</si>
  <si>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</si>
  <si>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</si>
  <si>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</si>
  <si>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</si>
  <si>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</si>
  <si>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</si>
  <si>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</si>
  <si>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</si>
  <si>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</si>
  <si>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</si>
  <si>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</si>
  <si>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</si>
  <si>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</si>
  <si>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</si>
  <si>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</si>
  <si>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</si>
  <si>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</si>
  <si>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</si>
  <si>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</si>
  <si>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</si>
  <si>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</si>
  <si>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</si>
  <si>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</si>
  <si>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</si>
  <si>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</si>
  <si>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</si>
  <si>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</si>
  <si>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</si>
  <si>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</si>
  <si>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</si>
  <si>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</si>
  <si>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</si>
  <si>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</si>
  <si>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</si>
  <si>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</si>
  <si>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</si>
  <si>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</si>
  <si>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</si>
  <si>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</si>
  <si>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</si>
  <si>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</si>
  <si>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</si>
  <si>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</si>
  <si>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</si>
  <si>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</si>
  <si>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</si>
  <si>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</si>
  <si>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</si>
  <si>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</si>
  <si>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</si>
  <si>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</si>
  <si>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</si>
  <si>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</si>
  <si>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</si>
  <si>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</si>
  <si>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</si>
  <si>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</si>
  <si>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</si>
  <si>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</si>
  <si>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</si>
  <si>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</si>
  <si>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</si>
  <si>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</si>
  <si>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</si>
  <si>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</si>
  <si>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</si>
  <si>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</si>
  <si>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</si>
  <si>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</si>
  <si>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</si>
  <si>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</si>
  <si>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</si>
  <si>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</si>
  <si>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</si>
  <si>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</si>
  <si>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</si>
  <si>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</si>
  <si>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</si>
  <si>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</si>
  <si>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</si>
  <si>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</si>
  <si>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</si>
  <si>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</si>
  <si>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</si>
  <si>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</si>
  <si>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</si>
  <si>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</si>
  <si>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</si>
  <si>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</si>
  <si>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</si>
  <si>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</si>
  <si>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</si>
  <si>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</si>
  <si>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</si>
  <si>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</si>
  <si>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</si>
  <si>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</si>
  <si>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</si>
  <si>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</si>
  <si>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</si>
  <si>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</si>
  <si>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</si>
  <si>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</si>
  <si>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</si>
  <si>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</si>
  <si>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</si>
  <si>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</si>
  <si>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</si>
  <si>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</si>
  <si>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</si>
  <si>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</si>
  <si>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</si>
  <si>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</si>
  <si>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</si>
  <si>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</si>
  <si>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</si>
  <si>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</si>
  <si>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</si>
  <si>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</si>
  <si>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</si>
  <si>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</si>
  <si>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</si>
  <si>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</si>
  <si>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</si>
  <si>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</si>
  <si>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</si>
  <si>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</si>
  <si>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</si>
  <si>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</si>
  <si>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</si>
  <si>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</si>
  <si>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</si>
  <si>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</si>
  <si>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</si>
  <si>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</si>
  <si>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</si>
  <si>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</si>
  <si>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</si>
  <si>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</si>
  <si>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</si>
  <si>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</si>
  <si>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</si>
  <si>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</si>
  <si>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</si>
  <si>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</si>
  <si>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</si>
  <si>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</si>
  <si>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</si>
  <si>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</si>
  <si>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</si>
  <si>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</si>
  <si>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</si>
  <si>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</si>
  <si>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</si>
  <si>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</si>
  <si>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</si>
  <si>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</si>
  <si>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</si>
  <si>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</si>
  <si>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</si>
  <si>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</si>
  <si>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</si>
  <si>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</si>
  <si>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</si>
  <si>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</si>
  <si>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</si>
  <si>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</si>
  <si>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</si>
  <si>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</si>
  <si>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</si>
  <si>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</si>
  <si>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</si>
  <si>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</si>
  <si>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</si>
  <si>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</si>
  <si>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</si>
  <si>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</si>
  <si>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</si>
  <si>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</si>
  <si>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</si>
  <si>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</si>
  <si>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</si>
  <si>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</si>
  <si>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</si>
  <si>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</si>
  <si>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</si>
  <si>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</si>
  <si>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</si>
  <si>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</si>
  <si>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</si>
  <si>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</si>
  <si>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</si>
  <si>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</si>
  <si>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</si>
  <si>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</si>
  <si>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</si>
  <si>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</si>
  <si>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</si>
  <si>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</si>
  <si>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</si>
  <si>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</si>
  <si>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</si>
  <si>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</si>
  <si>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</si>
  <si>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</si>
  <si>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</si>
  <si>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</si>
  <si>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</si>
  <si>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</si>
  <si>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</si>
  <si>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</si>
  <si>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</si>
  <si>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</si>
  <si>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</si>
  <si>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</si>
  <si>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</si>
  <si>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</si>
  <si>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</si>
  <si>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</si>
  <si>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</si>
  <si>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</si>
  <si>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</si>
  <si>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</si>
  <si>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</si>
  <si>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</si>
  <si>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</si>
  <si>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</si>
  <si>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</si>
  <si>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</si>
  <si>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</si>
  <si>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</si>
  <si>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</si>
  <si>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</si>
  <si>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</si>
  <si>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</si>
  <si>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</si>
  <si>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</si>
  <si>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</si>
  <si>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</si>
  <si>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</si>
  <si>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</si>
  <si>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</si>
  <si>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</si>
  <si>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</si>
  <si>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</si>
  <si>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</si>
  <si>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</si>
  <si>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</si>
  <si>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</si>
  <si>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</si>
  <si>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</si>
  <si>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</si>
  <si>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</si>
  <si>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</si>
  <si>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</si>
  <si>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</si>
  <si>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</si>
  <si>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</si>
  <si>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</si>
  <si>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</si>
  <si>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</si>
  <si>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</si>
  <si>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</si>
  <si>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</si>
  <si>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</si>
  <si>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</si>
  <si>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</si>
  <si>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</si>
  <si>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</si>
  <si>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</si>
  <si>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</si>
  <si>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</si>
  <si>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</si>
  <si>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</si>
  <si>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</si>
  <si>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</si>
  <si>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</si>
  <si>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</si>
  <si>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</si>
  <si>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</si>
  <si>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</si>
  <si>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</si>
  <si>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</si>
  <si>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</si>
  <si>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</si>
  <si>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</si>
  <si>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</si>
  <si>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</si>
  <si>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</si>
  <si>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</si>
  <si>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</si>
  <si>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</si>
  <si>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</si>
  <si>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</si>
  <si>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</si>
  <si>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</si>
  <si>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</si>
  <si>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</si>
  <si>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</si>
  <si>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</si>
  <si>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</si>
  <si>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</si>
  <si>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</si>
  <si>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</si>
  <si>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</si>
  <si>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</si>
  <si>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</si>
  <si>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</si>
  <si>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</si>
  <si>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</si>
  <si>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</si>
  <si>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</si>
  <si>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</si>
  <si>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</si>
  <si>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</si>
  <si>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</si>
  <si>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</si>
  <si>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</si>
  <si>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</si>
  <si>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</si>
  <si>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</si>
  <si>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</si>
  <si>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</si>
  <si>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</si>
  <si>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</si>
  <si>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</si>
  <si>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</si>
  <si>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</si>
  <si>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</si>
  <si>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</si>
  <si>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</si>
  <si>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</si>
  <si>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</si>
  <si>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</si>
  <si>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</si>
  <si>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</si>
  <si>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</si>
  <si>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</si>
  <si>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</si>
  <si>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</si>
  <si>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</si>
  <si>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</si>
  <si>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</si>
  <si>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</si>
  <si>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</si>
  <si>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</si>
  <si>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</si>
  <si>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</si>
  <si>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</si>
  <si>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</si>
  <si>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</si>
  <si>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</si>
  <si>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</si>
  <si>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</si>
  <si>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</si>
  <si>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</si>
  <si>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</si>
  <si>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</si>
  <si>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</si>
  <si>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</si>
  <si>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</si>
  <si>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</si>
  <si>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</si>
  <si>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</si>
  <si>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</si>
  <si>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</si>
  <si>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</si>
  <si>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</si>
  <si>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</si>
  <si>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</si>
  <si>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</si>
  <si>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</si>
  <si>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</si>
  <si>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</si>
  <si>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</si>
  <si>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</si>
  <si>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</si>
  <si>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</si>
  <si>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</si>
  <si>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</si>
  <si>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</si>
  <si>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</si>
  <si>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</si>
  <si>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</si>
  <si>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</si>
  <si>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</si>
  <si>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</si>
  <si>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</si>
  <si>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</si>
  <si>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</si>
  <si>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</si>
  <si>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</si>
  <si>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</si>
  <si>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</si>
  <si>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</si>
  <si>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</si>
  <si>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</si>
  <si>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</si>
  <si>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</si>
  <si>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</si>
  <si>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</si>
  <si>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</si>
  <si>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</si>
  <si>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</si>
  <si>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</si>
  <si>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</si>
  <si>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</si>
  <si>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</si>
  <si>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</si>
  <si>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</si>
  <si>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</si>
  <si>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</si>
  <si>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</si>
  <si>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</si>
  <si>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</si>
  <si>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</si>
  <si>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</si>
  <si>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</si>
  <si>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</si>
  <si>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</si>
  <si>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</si>
  <si>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</si>
  <si>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</si>
  <si>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</si>
  <si>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</si>
  <si>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</si>
  <si>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</si>
  <si>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</si>
  <si>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</si>
  <si>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</si>
  <si>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</si>
  <si>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</si>
  <si>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</si>
  <si>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</si>
  <si>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</si>
  <si>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</si>
  <si>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</si>
  <si>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</si>
  <si>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</si>
  <si>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</si>
  <si>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</si>
  <si>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</si>
  <si>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</si>
  <si>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</si>
  <si>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</si>
  <si>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</si>
  <si>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</si>
  <si>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</si>
  <si>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</si>
  <si>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</si>
  <si>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</si>
  <si>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</si>
  <si>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</si>
  <si>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</si>
  <si>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</si>
  <si>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</si>
  <si>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</si>
  <si>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</si>
  <si>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</si>
  <si>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</si>
  <si>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</si>
  <si>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</si>
  <si>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</si>
  <si>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</si>
  <si>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</si>
  <si>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</si>
  <si>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</si>
  <si>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</si>
  <si>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</si>
  <si>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</si>
  <si>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</si>
  <si>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</si>
  <si>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</si>
  <si>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</si>
  <si>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</si>
  <si>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</si>
  <si>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</si>
  <si>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</si>
  <si>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</si>
  <si>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</si>
  <si>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</si>
  <si>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</si>
  <si>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</si>
  <si>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</si>
  <si>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</si>
  <si>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</si>
  <si>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</si>
  <si>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</si>
  <si>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</si>
  <si>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</si>
  <si>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</si>
  <si>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</si>
  <si>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</si>
  <si>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</si>
  <si>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</si>
  <si>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</si>
  <si>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</si>
  <si>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</si>
  <si>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</si>
  <si>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</si>
  <si>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</si>
  <si>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</si>
  <si>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</si>
  <si>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</si>
  <si>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</si>
  <si>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</si>
  <si>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</si>
  <si>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</si>
  <si>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</si>
  <si>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</si>
  <si>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</si>
  <si>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</si>
  <si>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</si>
  <si>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</si>
  <si>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</si>
  <si>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</si>
  <si>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</si>
  <si>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</si>
  <si>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</si>
  <si>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</si>
  <si>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</si>
  <si>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</si>
  <si>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</si>
  <si>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</si>
  <si>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</si>
  <si>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</si>
  <si>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</si>
  <si>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</si>
  <si>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</si>
  <si>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</si>
  <si>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</si>
  <si>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</si>
  <si>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</si>
  <si>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</si>
  <si>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</si>
  <si>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</si>
  <si>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</si>
  <si>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</si>
  <si>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</si>
  <si>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</si>
  <si>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</si>
  <si>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</si>
  <si>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</si>
  <si>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</si>
  <si>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</si>
  <si>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</si>
  <si>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</si>
  <si>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</si>
  <si>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</si>
  <si>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</si>
  <si>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</si>
  <si>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</si>
  <si>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</si>
  <si>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</si>
  <si>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</si>
  <si>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</si>
  <si>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</si>
  <si>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</si>
  <si>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</si>
  <si>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</si>
  <si>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</si>
  <si>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</si>
  <si>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</si>
  <si>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</si>
  <si>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</si>
  <si>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</si>
  <si>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</si>
  <si>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</si>
  <si>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</si>
  <si>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</si>
  <si>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</si>
  <si>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</si>
  <si>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</si>
  <si>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</si>
  <si>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</si>
  <si>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</si>
  <si>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</si>
  <si>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</si>
  <si>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</si>
  <si>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</si>
  <si>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</si>
  <si>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</si>
  <si>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</si>
  <si>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</si>
  <si>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</si>
  <si>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</si>
  <si>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</si>
  <si>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</si>
  <si>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</si>
  <si>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</si>
  <si>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</si>
  <si>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</si>
  <si>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</si>
  <si>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</si>
  <si>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</si>
  <si>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</si>
  <si>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</si>
  <si>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</si>
  <si>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</si>
  <si>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</si>
  <si>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</si>
  <si>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</si>
  <si>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</si>
  <si>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</si>
  <si>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</si>
  <si>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</si>
  <si>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</si>
  <si>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</si>
  <si>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</si>
  <si>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</si>
  <si>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</si>
  <si>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</si>
  <si>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</si>
  <si>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</si>
  <si>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</si>
  <si>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</si>
  <si>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</si>
  <si>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</si>
  <si>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</si>
  <si>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</si>
  <si>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</si>
  <si>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</si>
  <si>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</si>
  <si>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</si>
  <si>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</si>
  <si>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</si>
  <si>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</si>
  <si>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</si>
  <si>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</si>
  <si>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</si>
  <si>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</si>
  <si>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</si>
  <si>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</si>
  <si>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</si>
  <si>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</si>
  <si>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</si>
  <si>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</si>
  <si>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</si>
  <si>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</si>
  <si>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</si>
  <si>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</si>
  <si>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</si>
  <si>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</si>
  <si>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</si>
  <si>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</si>
  <si>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</si>
  <si>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</si>
  <si>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</si>
  <si>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</si>
  <si>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</si>
  <si>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</si>
  <si>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</si>
  <si>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</si>
  <si>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</si>
  <si>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</si>
  <si>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</si>
  <si>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</si>
  <si>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</si>
  <si>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</si>
  <si>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</si>
  <si>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</si>
  <si>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</si>
  <si>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</si>
  <si>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</si>
  <si>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</si>
  <si>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</si>
  <si>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</si>
  <si>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</si>
  <si>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</si>
  <si>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</si>
  <si>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</si>
  <si>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</si>
  <si>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</si>
  <si>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</si>
  <si>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</si>
  <si>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</si>
  <si>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</si>
  <si>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</si>
  <si>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</si>
  <si>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</si>
  <si>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</si>
  <si>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</si>
  <si>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</si>
  <si>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</si>
  <si>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</si>
  <si>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</si>
  <si>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</si>
  <si>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</si>
  <si>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</si>
  <si>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</si>
  <si>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</si>
  <si>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</si>
  <si>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</si>
  <si>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</si>
  <si>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</si>
  <si>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</si>
  <si>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</si>
  <si>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</si>
  <si>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</si>
  <si>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</si>
  <si>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</si>
  <si>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</si>
  <si>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</si>
  <si>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</si>
  <si>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</si>
  <si>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</si>
  <si>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</si>
  <si>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</si>
  <si>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</si>
  <si>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</si>
  <si>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</si>
  <si>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</si>
  <si>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</si>
  <si>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</si>
  <si>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</si>
  <si>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</si>
  <si>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</si>
  <si>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</si>
  <si>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</si>
  <si>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</si>
  <si>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</si>
  <si>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</si>
  <si>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</si>
  <si>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</si>
  <si>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</si>
  <si>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</si>
  <si>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</si>
  <si>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</si>
  <si>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</si>
  <si>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</si>
  <si>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</si>
  <si>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</si>
  <si>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</si>
  <si>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</si>
  <si>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</si>
  <si>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</si>
  <si>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</si>
  <si>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</si>
  <si>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</si>
  <si>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</si>
  <si>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</si>
  <si>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</si>
  <si>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</si>
  <si>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</si>
  <si>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</si>
  <si>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</si>
  <si>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</si>
  <si>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</si>
  <si>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</si>
  <si>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</si>
  <si>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</si>
  <si>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</si>
  <si>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</si>
  <si>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</si>
  <si>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</si>
  <si>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</si>
  <si>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</si>
  <si>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</si>
  <si>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</si>
  <si>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</si>
  <si>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</si>
  <si>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</si>
  <si>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</si>
  <si>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</si>
  <si>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</si>
  <si>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</si>
  <si>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</si>
  <si>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</si>
  <si>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</si>
  <si>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</si>
  <si>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</si>
  <si>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</si>
  <si>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</si>
  <si>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</si>
  <si>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</si>
  <si>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</si>
  <si>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</si>
  <si>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</si>
  <si>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</si>
  <si>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</si>
  <si>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</si>
  <si>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</si>
  <si>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</si>
  <si>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</si>
  <si>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</si>
  <si>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</si>
  <si>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</si>
  <si>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</si>
  <si>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</si>
  <si>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</si>
  <si>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</si>
  <si>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</si>
  <si>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</si>
  <si>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</si>
  <si>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</si>
  <si>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</si>
  <si>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</si>
  <si>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</si>
  <si>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</si>
  <si>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</si>
  <si>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</si>
  <si>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</si>
  <si>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</si>
  <si>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</si>
  <si>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</si>
  <si>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</si>
  <si>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</si>
  <si>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</si>
  <si>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</si>
  <si>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</si>
  <si>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</si>
  <si>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</si>
  <si>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</si>
  <si>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</si>
  <si>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</si>
  <si>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</si>
  <si>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</si>
  <si>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</si>
  <si>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</si>
  <si>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</si>
  <si>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</si>
  <si>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</si>
  <si>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</si>
  <si>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</si>
  <si>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</si>
  <si>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</si>
  <si>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</si>
  <si>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</si>
  <si>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</si>
  <si>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</si>
  <si>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</si>
  <si>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</si>
  <si>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</si>
  <si>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</si>
  <si>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</si>
  <si>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</si>
  <si>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</si>
  <si>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</si>
  <si>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</si>
  <si>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</si>
  <si>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</si>
  <si>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</si>
  <si>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</si>
  <si>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</si>
  <si>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</si>
  <si>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</si>
  <si>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</si>
  <si>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</si>
  <si>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</si>
  <si>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</si>
  <si>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</si>
  <si>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</si>
  <si>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</si>
  <si>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</si>
  <si>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</si>
  <si>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</si>
  <si>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</si>
  <si>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</si>
  <si>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</si>
  <si>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</si>
  <si>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</si>
  <si>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</si>
  <si>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</si>
  <si>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</si>
  <si>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</si>
  <si>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</si>
  <si>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</si>
  <si>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</si>
  <si>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</si>
  <si>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</si>
  <si>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</si>
  <si>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</si>
  <si>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</si>
  <si>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</si>
  <si>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</si>
  <si>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</si>
  <si>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</si>
  <si>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</si>
  <si>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</si>
  <si>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</si>
  <si>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</si>
  <si>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</si>
  <si>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</si>
  <si>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</si>
  <si>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</si>
  <si>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</si>
  <si>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</si>
  <si>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</si>
  <si>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</si>
  <si>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</si>
  <si>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</si>
  <si>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</si>
  <si>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</si>
  <si>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</si>
  <si>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</si>
  <si>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</si>
  <si>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</si>
  <si>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</si>
  <si>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</si>
  <si>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</si>
  <si>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</si>
  <si>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</si>
  <si>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</si>
  <si>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</si>
  <si>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</si>
  <si>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</si>
  <si>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</si>
  <si>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</si>
  <si>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</si>
  <si>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</si>
  <si>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</si>
  <si>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</si>
  <si>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</si>
  <si>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</si>
  <si>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</si>
  <si>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</si>
  <si>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</si>
  <si>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</si>
  <si>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</si>
  <si>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</si>
  <si>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</si>
  <si>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</si>
  <si>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</si>
  <si>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</si>
  <si>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</si>
  <si>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</si>
  <si>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</si>
  <si>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</si>
  <si>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</si>
  <si>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</si>
  <si>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</si>
  <si>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</si>
  <si>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</si>
  <si>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</si>
  <si>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</si>
  <si>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</si>
  <si>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</si>
  <si>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</si>
  <si>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</si>
  <si>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</si>
  <si>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</si>
  <si>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</si>
  <si>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</si>
  <si>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</si>
  <si>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</si>
  <si>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</si>
  <si>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</si>
  <si>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</si>
  <si>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</si>
  <si>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</si>
  <si>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</si>
  <si>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</si>
  <si>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</si>
  <si>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</si>
  <si>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</si>
  <si>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</si>
  <si>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</si>
  <si>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</si>
  <si>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</si>
  <si>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</si>
  <si>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</si>
  <si>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</si>
  <si>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</si>
  <si>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</si>
  <si>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</si>
  <si>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</si>
  <si>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</si>
  <si>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</si>
  <si>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</si>
  <si>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</si>
  <si>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</si>
  <si>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</si>
  <si>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</si>
  <si>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</si>
  <si>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</si>
  <si>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</si>
  <si>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</si>
  <si>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</si>
  <si>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</si>
  <si>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</si>
  <si>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</si>
  <si>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</si>
  <si>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</si>
  <si>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</si>
  <si>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</si>
  <si>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</si>
  <si>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</si>
  <si>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</si>
  <si>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</si>
  <si>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</si>
  <si>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</si>
  <si>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</si>
  <si>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</si>
  <si>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</si>
  <si>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</si>
  <si>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</si>
  <si>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</si>
  <si>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</si>
  <si>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</si>
  <si>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</si>
  <si>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</si>
  <si>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</si>
  <si>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</si>
  <si>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</si>
  <si>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</si>
  <si>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</si>
  <si>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</si>
  <si>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</si>
  <si>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</si>
  <si>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</si>
  <si>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</si>
  <si>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</si>
  <si>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</si>
  <si>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</si>
  <si>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</si>
  <si>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</si>
  <si>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</si>
  <si>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</si>
  <si>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</si>
  <si>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</si>
  <si>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</si>
  <si>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</si>
  <si>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</si>
  <si>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</si>
  <si>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</si>
  <si>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</si>
  <si>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</si>
  <si>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</si>
  <si>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</si>
  <si>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</si>
  <si>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</si>
  <si>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</si>
  <si>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</si>
  <si>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</si>
  <si>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</si>
  <si>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</si>
  <si>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</si>
  <si>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</si>
  <si>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</si>
  <si>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</si>
  <si>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</si>
  <si>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</si>
  <si>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</si>
  <si>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</si>
  <si>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</si>
  <si>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</si>
  <si>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</si>
  <si>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</si>
  <si>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</si>
  <si>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</si>
  <si>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</si>
  <si>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</si>
  <si>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</si>
  <si>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</si>
  <si>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</si>
  <si>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</si>
  <si>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</si>
  <si>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</si>
  <si>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</si>
  <si>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</si>
  <si>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</si>
  <si>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</si>
  <si>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</si>
  <si>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</si>
  <si>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</si>
  <si>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</si>
  <si>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</si>
  <si>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</si>
  <si>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</si>
  <si>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</si>
  <si>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</si>
  <si>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</si>
  <si>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</si>
  <si>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</si>
  <si>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</si>
  <si>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</si>
  <si>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</si>
  <si>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</si>
  <si>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</si>
  <si>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</si>
  <si>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</si>
  <si>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</si>
  <si>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</si>
  <si>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</si>
  <si>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</si>
  <si>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</si>
  <si>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</si>
  <si>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</si>
  <si>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</si>
  <si>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</si>
  <si>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</si>
  <si>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</si>
  <si>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</si>
  <si>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</si>
  <si>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</si>
  <si>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</si>
  <si>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</si>
  <si>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</si>
  <si>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</si>
  <si>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</si>
  <si>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</si>
  <si>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</si>
  <si>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</si>
  <si>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</si>
  <si>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</si>
  <si>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</si>
  <si>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</si>
  <si>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</si>
  <si>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</si>
  <si>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</si>
  <si>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</si>
  <si>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</si>
  <si>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</si>
  <si>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</si>
  <si>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</si>
  <si>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</si>
  <si>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</si>
  <si>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</si>
  <si>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</si>
  <si>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</si>
  <si>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</si>
  <si>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</si>
  <si>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</si>
  <si>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</si>
  <si>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</si>
  <si>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</si>
  <si>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</si>
  <si>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</si>
  <si>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</si>
  <si>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</si>
  <si>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</si>
  <si>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</si>
  <si>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</si>
  <si>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</si>
  <si>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</si>
  <si>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</si>
  <si>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</si>
  <si>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</si>
  <si>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</si>
  <si>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</si>
  <si>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</si>
  <si>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</si>
  <si>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</si>
  <si>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</si>
  <si>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</si>
  <si>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</si>
  <si>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</si>
  <si>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</si>
  <si>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</si>
  <si>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</si>
  <si>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</si>
  <si>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</si>
  <si>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</si>
  <si>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</si>
  <si>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</si>
  <si>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</si>
  <si>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</si>
  <si>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</si>
  <si>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</si>
  <si>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</si>
  <si>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</si>
  <si>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</si>
  <si>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</si>
  <si>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</si>
  <si>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</si>
  <si>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</si>
  <si>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</si>
  <si>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</si>
  <si>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</si>
  <si>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</si>
  <si>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</si>
  <si>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</si>
  <si>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</si>
  <si>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</si>
  <si>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</si>
  <si>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</si>
  <si>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</si>
  <si>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</si>
  <si>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</si>
  <si>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</si>
  <si>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</si>
  <si>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</si>
  <si>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</si>
  <si>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</si>
  <si>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</si>
  <si>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</si>
  <si>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</si>
  <si>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</si>
  <si>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</si>
  <si>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</si>
  <si>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</si>
  <si>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</si>
  <si>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</si>
  <si>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</si>
  <si>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</si>
  <si>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</si>
  <si>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</si>
  <si>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</si>
  <si>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</si>
  <si>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</si>
  <si>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</si>
  <si>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</si>
  <si>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</si>
  <si>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</si>
  <si>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</si>
  <si>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</si>
  <si>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</si>
  <si>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</si>
  <si>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</si>
  <si>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</si>
  <si>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</si>
  <si>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</si>
  <si>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</si>
  <si>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</si>
  <si>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</si>
  <si>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</si>
  <si>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</si>
  <si>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</si>
  <si>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</si>
  <si>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</si>
  <si>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</si>
  <si>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</si>
  <si>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</si>
  <si>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</si>
  <si>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</si>
  <si>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</si>
  <si>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</si>
  <si>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</si>
  <si>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</si>
  <si>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</si>
  <si>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</si>
  <si>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</si>
  <si>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</si>
  <si>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</si>
  <si>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</si>
  <si>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</si>
  <si>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</si>
  <si>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</si>
  <si>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</si>
  <si>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</si>
  <si>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</si>
  <si>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</si>
  <si>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</si>
  <si>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</si>
  <si>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</si>
  <si>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</si>
  <si>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</si>
  <si>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</si>
  <si>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</si>
  <si>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</si>
  <si>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</si>
  <si>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</si>
  <si>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</si>
  <si>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</si>
  <si>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</si>
  <si>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</si>
  <si>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</si>
  <si>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</si>
  <si>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</si>
  <si>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</si>
  <si>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</si>
  <si>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</si>
  <si>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</si>
  <si>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</si>
  <si>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</si>
  <si>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</si>
  <si>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</si>
  <si>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</si>
  <si>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</si>
  <si>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</si>
  <si>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</si>
  <si>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</si>
  <si>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</si>
  <si>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</si>
  <si>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</si>
  <si>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</si>
  <si>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</si>
  <si>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</si>
  <si>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</si>
  <si>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</si>
  <si>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</si>
  <si>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</si>
  <si>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</si>
  <si>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</si>
  <si>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</si>
  <si>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</si>
  <si>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</si>
  <si>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</si>
  <si>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</si>
  <si>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</si>
  <si>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</si>
  <si>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</si>
  <si>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</si>
  <si>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</si>
  <si>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</si>
  <si>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</si>
  <si>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</si>
  <si>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</si>
  <si>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</si>
  <si>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</si>
  <si>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</si>
  <si>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</si>
  <si>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</si>
  <si>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</si>
  <si>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</si>
  <si>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</si>
  <si>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</si>
  <si>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</si>
  <si>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</si>
  <si>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</si>
  <si>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</si>
  <si>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</si>
  <si>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</si>
  <si>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</si>
  <si>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</si>
  <si>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</si>
  <si>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</si>
  <si>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</si>
  <si>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</si>
  <si>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</si>
  <si>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</si>
  <si>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</si>
  <si>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</si>
  <si>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</si>
  <si>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</si>
  <si>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</si>
  <si>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</si>
  <si>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</si>
  <si>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</si>
  <si>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</si>
  <si>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</si>
  <si>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</si>
  <si>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</si>
  <si>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</si>
  <si>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</si>
  <si>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</si>
  <si>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</si>
  <si>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</si>
  <si>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</si>
  <si>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</si>
  <si>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</si>
  <si>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</si>
  <si>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</si>
  <si>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</si>
  <si>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</si>
  <si>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</si>
  <si>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</si>
  <si>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</si>
  <si>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</si>
  <si>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</si>
  <si>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</si>
  <si>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</si>
  <si>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</si>
  <si>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</si>
  <si>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</si>
  <si>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</si>
  <si>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</si>
  <si>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</si>
  <si>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</si>
  <si>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</si>
  <si>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</si>
  <si>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</si>
  <si>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</si>
  <si>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</si>
  <si>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</si>
  <si>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</si>
  <si>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</si>
  <si>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</si>
  <si>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</si>
  <si>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</si>
  <si>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</si>
  <si>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</si>
  <si>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</si>
  <si>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</si>
  <si>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</si>
  <si>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</si>
  <si>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</si>
  <si>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</si>
  <si>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</si>
  <si>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</si>
  <si>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</si>
  <si>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</si>
  <si>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</si>
  <si>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</si>
  <si>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</si>
  <si>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</si>
  <si>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</si>
  <si>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</si>
  <si>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</si>
  <si>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</si>
  <si>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</si>
  <si>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</si>
  <si>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</si>
  <si>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</si>
  <si>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</si>
  <si>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</si>
  <si>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</si>
  <si>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</si>
  <si>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</si>
  <si>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</si>
  <si>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</si>
  <si>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</si>
  <si>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</si>
  <si>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</si>
  <si>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</si>
  <si>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</si>
  <si>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</si>
  <si>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</si>
  <si>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</si>
  <si>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</si>
  <si>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</si>
  <si>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</si>
  <si>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</si>
  <si>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</si>
  <si>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</si>
  <si>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</si>
  <si>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</si>
  <si>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</si>
  <si>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</si>
  <si>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</si>
  <si>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</si>
  <si>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</si>
  <si>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</si>
  <si>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</si>
  <si>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</si>
  <si>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</si>
  <si>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</si>
  <si>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</si>
  <si>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</si>
  <si>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</si>
  <si>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</si>
  <si>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</si>
  <si>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</si>
  <si>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</si>
  <si>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</si>
  <si>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</si>
  <si>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</si>
  <si>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</si>
  <si>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</si>
  <si>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</si>
  <si>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</si>
  <si>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</si>
  <si>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</si>
  <si>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</si>
  <si>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</si>
  <si>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</si>
  <si>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</si>
  <si>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</si>
  <si>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</si>
  <si>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</si>
  <si>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</si>
  <si>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</si>
  <si>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</si>
  <si>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</si>
  <si>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</si>
  <si>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</si>
  <si>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</si>
  <si>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</si>
  <si>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</si>
  <si>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</si>
  <si>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</si>
  <si>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</si>
  <si>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</si>
  <si>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</si>
  <si>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</si>
  <si>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</si>
  <si>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</si>
  <si>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</si>
  <si>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</si>
  <si>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</si>
  <si>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</si>
  <si>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</si>
  <si>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</si>
  <si>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</si>
  <si>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</si>
  <si>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</si>
  <si>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</si>
  <si>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</si>
  <si>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</si>
  <si>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</si>
  <si>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</si>
  <si>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</si>
  <si>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</si>
  <si>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</si>
  <si>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</si>
  <si>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</si>
  <si>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</si>
  <si>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</si>
  <si>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</si>
  <si>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</si>
  <si>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</si>
  <si>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</si>
  <si>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</si>
  <si>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</si>
  <si>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</si>
  <si>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</si>
  <si>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</si>
  <si>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</si>
  <si>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</si>
  <si>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</si>
  <si>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</si>
  <si>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</si>
  <si>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</si>
  <si>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</si>
  <si>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</si>
  <si>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</si>
  <si>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</si>
  <si>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</si>
  <si>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</si>
  <si>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</si>
  <si>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</si>
  <si>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</si>
  <si>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</si>
  <si>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</si>
  <si>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</si>
  <si>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</si>
  <si>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</si>
  <si>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</si>
  <si>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</si>
  <si>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</si>
  <si>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</si>
  <si>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</si>
  <si>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</si>
  <si>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</si>
  <si>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</si>
  <si>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</si>
  <si>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</si>
  <si>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</si>
  <si>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</si>
  <si>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</si>
  <si>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</si>
  <si>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</si>
  <si>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</si>
  <si>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</si>
  <si>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</si>
  <si>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</si>
  <si>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</si>
  <si>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</si>
  <si>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</si>
  <si>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</si>
  <si>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</si>
  <si>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</si>
  <si>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</si>
  <si>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</si>
  <si>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</si>
  <si>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</si>
  <si>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</si>
  <si>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</si>
  <si>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</si>
  <si>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</si>
  <si>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</si>
  <si>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</si>
  <si>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</si>
  <si>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</si>
  <si>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</si>
  <si>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</si>
  <si>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</si>
  <si>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</si>
  <si>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</si>
  <si>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</si>
  <si>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</si>
  <si>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</si>
  <si>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</si>
  <si>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</si>
  <si>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</si>
  <si>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</si>
  <si>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</si>
  <si>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</si>
  <si>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</si>
  <si>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</si>
  <si>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</si>
  <si>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</si>
  <si>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</si>
  <si>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</si>
  <si>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</si>
  <si>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</si>
  <si>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</si>
  <si>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</si>
  <si>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</si>
  <si>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</si>
  <si>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</si>
  <si>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</si>
  <si>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</si>
  <si>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</si>
  <si>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</si>
  <si>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</si>
  <si>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</si>
  <si>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</si>
  <si>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</si>
  <si>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</si>
  <si>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</si>
  <si>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</si>
  <si>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</si>
  <si>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</si>
  <si>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</si>
  <si>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</si>
  <si>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</si>
  <si>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</si>
  <si>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</si>
  <si>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</si>
  <si>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</si>
  <si>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</si>
  <si>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</si>
  <si>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</si>
  <si>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</si>
  <si>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</si>
  <si>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</si>
  <si>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</si>
  <si>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</si>
  <si>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</si>
  <si>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</si>
  <si>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</si>
  <si>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</si>
  <si>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</si>
  <si>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</si>
  <si>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</si>
  <si>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</si>
  <si>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</si>
  <si>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</si>
  <si>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</si>
  <si>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</si>
  <si>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</si>
  <si>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</si>
  <si>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</si>
  <si>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</si>
  <si>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</si>
  <si>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</si>
  <si>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</si>
  <si>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</si>
  <si>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</si>
  <si>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</si>
  <si>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</si>
  <si>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</si>
  <si>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</si>
  <si>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</si>
  <si>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</si>
  <si>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</si>
  <si>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</si>
  <si>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</si>
  <si>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</si>
  <si>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</si>
  <si>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</si>
  <si>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</si>
  <si>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</si>
  <si>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</si>
  <si>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</si>
  <si>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</si>
  <si>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</si>
  <si>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</si>
  <si>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</si>
  <si>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</si>
  <si>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</si>
  <si>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</si>
  <si>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</si>
  <si>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</si>
  <si>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</si>
  <si>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</si>
  <si>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</si>
  <si>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</si>
  <si>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</si>
  <si>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</si>
  <si>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</si>
  <si>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</si>
  <si>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</si>
  <si>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</si>
  <si>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</si>
  <si>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</si>
  <si>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</si>
  <si>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</si>
  <si>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</si>
  <si>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</si>
  <si>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</si>
  <si>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</si>
  <si>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</si>
  <si>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</si>
  <si>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</si>
  <si>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</si>
  <si>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</si>
  <si>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</si>
  <si>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</si>
  <si>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</si>
  <si>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</si>
  <si>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</si>
  <si>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</si>
  <si>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</si>
  <si>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</si>
  <si>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</si>
  <si>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</si>
  <si>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</si>
  <si>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</si>
  <si>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</si>
  <si>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</si>
  <si>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</si>
  <si>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</si>
  <si>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</si>
  <si>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</si>
  <si>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</si>
  <si>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</si>
  <si>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</si>
  <si>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</si>
  <si>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</si>
  <si>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</si>
  <si>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</si>
  <si>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</si>
  <si>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</si>
  <si>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</si>
  <si>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</si>
  <si>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</si>
  <si>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</si>
  <si>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</si>
  <si>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</si>
  <si>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</si>
  <si>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</si>
  <si>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</si>
  <si>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</si>
  <si>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</si>
  <si>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</si>
  <si>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</si>
  <si>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</si>
  <si>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</si>
  <si>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</si>
  <si>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</si>
  <si>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</si>
  <si>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</si>
  <si>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</si>
  <si>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</si>
  <si>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</si>
  <si>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</si>
  <si>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</si>
  <si>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</si>
  <si>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</si>
  <si>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</si>
  <si>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</si>
  <si>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</si>
  <si>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</si>
  <si>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</si>
  <si>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</si>
  <si>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</si>
  <si>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</si>
  <si>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</si>
  <si>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</si>
  <si>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</si>
  <si>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</si>
  <si>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</si>
  <si>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</si>
  <si>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</si>
  <si>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</si>
  <si>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</si>
  <si>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</si>
  <si>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</si>
  <si>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</si>
  <si>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</si>
  <si>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</si>
  <si>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</si>
  <si>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</si>
  <si>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</si>
  <si>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</si>
  <si>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</si>
  <si>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</si>
  <si>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</si>
  <si>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</si>
  <si>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</si>
  <si>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</si>
  <si>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</si>
  <si>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</si>
  <si>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</si>
  <si>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</si>
  <si>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</si>
  <si>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</si>
  <si>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</si>
  <si>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</si>
  <si>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</si>
  <si>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</si>
  <si>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</si>
  <si>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</si>
  <si>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</si>
  <si>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</si>
  <si>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</si>
  <si>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</si>
  <si>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</si>
  <si>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</si>
  <si>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</si>
  <si>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</si>
  <si>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</si>
  <si>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</si>
  <si>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</si>
  <si>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</si>
  <si>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</si>
  <si>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</si>
  <si>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</si>
  <si>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</si>
  <si>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</si>
  <si>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</si>
  <si>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</si>
  <si>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</si>
  <si>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</si>
  <si>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</si>
  <si>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</si>
  <si>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</si>
  <si>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</si>
  <si>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</si>
  <si>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</si>
  <si>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</si>
  <si>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</si>
  <si>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</si>
  <si>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</si>
  <si>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</si>
  <si>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</si>
  <si>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</si>
  <si>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</si>
  <si>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</si>
  <si>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</si>
  <si>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</si>
  <si>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</si>
  <si>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</si>
  <si>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</si>
  <si>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</si>
  <si>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</si>
  <si>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</si>
  <si>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</si>
  <si>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</si>
  <si>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</si>
  <si>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</si>
  <si>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</si>
  <si>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</si>
  <si>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</si>
  <si>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</si>
  <si>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</si>
  <si>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</si>
  <si>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</si>
  <si>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</si>
  <si>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</si>
  <si>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</si>
  <si>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</si>
  <si>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</si>
  <si>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</si>
  <si>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</si>
  <si>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</si>
  <si>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</si>
  <si>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</si>
  <si>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</si>
  <si>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</si>
  <si>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</si>
  <si>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</si>
  <si>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</si>
  <si>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</si>
  <si>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</si>
  <si>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</si>
  <si>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</si>
  <si>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</si>
  <si>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</si>
  <si>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</si>
  <si>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</si>
  <si>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</si>
  <si>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</si>
  <si>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</si>
  <si>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</si>
  <si>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</si>
  <si>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</si>
  <si>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</si>
  <si>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</si>
  <si>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</si>
  <si>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</si>
  <si>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</si>
  <si>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</si>
  <si>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</si>
  <si>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</si>
  <si>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</si>
  <si>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</si>
  <si>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</si>
  <si>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</si>
  <si>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</si>
  <si>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</si>
  <si>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</si>
  <si>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</si>
  <si>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</si>
  <si>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</si>
  <si>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</si>
  <si>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</si>
  <si>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</si>
  <si>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</si>
  <si>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</si>
  <si>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</si>
  <si>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</si>
  <si>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</si>
  <si>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</si>
  <si>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</si>
  <si>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</si>
  <si>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</si>
  <si>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</si>
  <si>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</si>
  <si>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</si>
  <si>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</si>
  <si>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</si>
  <si>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</si>
  <si>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</si>
  <si>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</si>
  <si>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</si>
  <si>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</si>
  <si>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</si>
  <si>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</si>
  <si>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</si>
  <si>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</si>
  <si>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</si>
  <si>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</si>
  <si>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</si>
  <si>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</si>
  <si>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</si>
  <si>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</si>
  <si>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</si>
  <si>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</si>
  <si>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</si>
  <si>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</si>
  <si>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</si>
  <si>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</si>
  <si>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</si>
  <si>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</si>
  <si>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</si>
  <si>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</si>
  <si>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</si>
  <si>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</si>
  <si>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</si>
  <si>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</si>
  <si>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</si>
  <si>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</si>
  <si>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</si>
  <si>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</si>
  <si>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</si>
  <si>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</si>
  <si>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</si>
  <si>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</si>
  <si>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</si>
  <si>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</si>
  <si>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</si>
  <si>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</si>
  <si>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</si>
  <si>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</si>
  <si>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</si>
  <si>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</si>
  <si>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</si>
  <si>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</si>
  <si>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</si>
  <si>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</si>
  <si>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</si>
  <si>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</si>
  <si>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</si>
  <si>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</si>
  <si>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</si>
  <si>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</si>
  <si>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</si>
  <si>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</si>
  <si>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</si>
  <si>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</si>
  <si>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</si>
  <si>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</si>
  <si>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</si>
  <si>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</si>
  <si>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</si>
  <si>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</si>
  <si>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</si>
  <si>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</si>
  <si>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</si>
  <si>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</si>
  <si>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</si>
  <si>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</si>
  <si>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</si>
  <si>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</si>
  <si>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</si>
  <si>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</si>
  <si>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</si>
  <si>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</si>
  <si>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</si>
  <si>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</si>
  <si>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</si>
  <si>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</si>
  <si>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</si>
  <si>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</si>
  <si>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</si>
  <si>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</si>
  <si>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</si>
  <si>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</si>
  <si>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</si>
  <si>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</si>
  <si>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</si>
  <si>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</si>
  <si>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</si>
  <si>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</si>
  <si>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</si>
  <si>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</si>
  <si>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</si>
  <si>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</si>
  <si>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</si>
  <si>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</si>
  <si>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</si>
  <si>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</si>
  <si>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</si>
  <si>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</si>
  <si>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</si>
  <si>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</si>
  <si>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</si>
  <si>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</si>
  <si>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</si>
  <si>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</si>
  <si>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</si>
  <si>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</si>
  <si>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</si>
  <si>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</si>
  <si>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</si>
  <si>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</si>
  <si>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</si>
  <si>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</si>
  <si>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</si>
  <si>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</si>
  <si>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</si>
  <si>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</si>
  <si>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</si>
  <si>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</si>
  <si>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</si>
  <si>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</si>
  <si>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</si>
  <si>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</si>
  <si>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</si>
  <si>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</si>
  <si>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</si>
  <si>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</si>
  <si>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</si>
  <si>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</si>
  <si>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</si>
  <si>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</si>
  <si>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</si>
  <si>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</si>
  <si>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</si>
  <si>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</si>
  <si>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</si>
  <si>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</si>
  <si>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</si>
  <si>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</si>
  <si>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</si>
  <si>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</si>
  <si>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</si>
  <si>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</si>
  <si>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</si>
  <si>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</si>
  <si>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</si>
  <si>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</si>
  <si>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</si>
  <si>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</si>
  <si>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</si>
  <si>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</si>
  <si>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</si>
  <si>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</si>
  <si>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</si>
  <si>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</si>
  <si>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</si>
  <si>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</si>
  <si>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</si>
  <si>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</si>
  <si>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</si>
  <si>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</si>
  <si>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</si>
  <si>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</si>
  <si>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</si>
  <si>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</si>
  <si>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</si>
  <si>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</si>
  <si>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</si>
  <si>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</si>
  <si>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</si>
  <si>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</si>
  <si>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</si>
  <si>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</si>
  <si>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</si>
  <si>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</si>
  <si>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</si>
  <si>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</si>
  <si>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</si>
  <si>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</si>
  <si>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</si>
  <si>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</si>
  <si>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</si>
  <si>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</si>
  <si>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</si>
  <si>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</si>
  <si>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</si>
  <si>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</si>
  <si>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</si>
  <si>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</si>
  <si>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</si>
  <si>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</si>
  <si>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</si>
  <si>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</si>
  <si>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</si>
  <si>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</si>
  <si>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</si>
  <si>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</si>
  <si>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</si>
  <si>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</si>
  <si>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</si>
  <si>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</si>
  <si>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</si>
  <si>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</si>
  <si>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</si>
  <si>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</si>
  <si>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</si>
  <si>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</si>
  <si>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</si>
  <si>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</si>
  <si>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</si>
  <si>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</si>
  <si>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</si>
  <si>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</si>
  <si>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</si>
  <si>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</si>
  <si>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</si>
  <si>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</si>
  <si>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</si>
  <si>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</si>
  <si>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</si>
  <si>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</si>
  <si>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</si>
  <si>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</si>
  <si>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</si>
  <si>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</si>
  <si>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</si>
  <si>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</si>
  <si>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</si>
  <si>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</si>
  <si>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</si>
  <si>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</si>
  <si>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</si>
  <si>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</si>
  <si>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</si>
  <si>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</si>
  <si>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</si>
  <si>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</si>
  <si>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</si>
  <si>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</si>
  <si>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</si>
  <si>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</si>
  <si>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</si>
  <si>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</si>
  <si>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</si>
  <si>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</si>
  <si>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</si>
  <si>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</si>
  <si>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</si>
  <si>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</si>
  <si>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</si>
  <si>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</si>
  <si>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</si>
  <si>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</si>
  <si>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</si>
  <si>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</si>
  <si>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</si>
  <si>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</si>
  <si>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</si>
  <si>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</si>
  <si>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</si>
  <si>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</si>
  <si>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</si>
  <si>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</si>
  <si>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</si>
  <si>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</si>
  <si>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</si>
  <si>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</si>
  <si>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</si>
  <si>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</si>
  <si>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</si>
  <si>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</si>
  <si>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</si>
  <si>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</si>
  <si>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</si>
  <si>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</si>
  <si>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</si>
  <si>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</si>
  <si>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</si>
  <si>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</si>
  <si>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</si>
  <si>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</si>
  <si>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</si>
  <si>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</si>
  <si>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</si>
  <si>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</si>
  <si>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</si>
  <si>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</si>
  <si>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</si>
  <si>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</si>
  <si>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</si>
  <si>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</si>
  <si>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</si>
  <si>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</si>
  <si>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</si>
  <si>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</si>
  <si>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</si>
  <si>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</si>
  <si>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</si>
  <si>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</si>
  <si>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</si>
  <si>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</si>
  <si>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</si>
  <si>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</si>
  <si>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</si>
  <si>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</si>
  <si>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</si>
  <si>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</si>
  <si>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</si>
  <si>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</si>
  <si>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</si>
  <si>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</si>
  <si>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</si>
  <si>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</si>
  <si>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</si>
  <si>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</si>
  <si>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</si>
  <si>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</si>
  <si>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</si>
  <si>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</si>
  <si>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</si>
  <si>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</si>
  <si>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</si>
  <si>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</si>
  <si>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</si>
  <si>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</si>
  <si>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</si>
  <si>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</si>
  <si>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</si>
  <si>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</si>
  <si>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</si>
  <si>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</si>
  <si>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</si>
  <si>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</si>
  <si>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</si>
  <si>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</si>
  <si>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</si>
  <si>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</si>
  <si>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</si>
  <si>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</si>
  <si>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</si>
  <si>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</si>
  <si>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</si>
  <si>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</si>
  <si>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</si>
  <si>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</si>
  <si>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</si>
  <si>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</si>
  <si>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</si>
  <si>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</si>
  <si>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</si>
  <si>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</si>
  <si>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</si>
  <si>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</si>
  <si>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</si>
  <si>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</si>
  <si>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</si>
  <si>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</si>
  <si>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</si>
  <si>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</si>
  <si>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</si>
  <si>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</si>
  <si>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</si>
  <si>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</si>
  <si>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</si>
  <si>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</si>
  <si>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</si>
  <si>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</si>
  <si>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</si>
  <si>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</si>
  <si>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</si>
  <si>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</si>
  <si>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</si>
  <si>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</si>
  <si>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</si>
  <si>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</si>
  <si>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</si>
  <si>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</si>
  <si>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</si>
  <si>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</si>
  <si>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</si>
  <si>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</si>
  <si>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</si>
  <si>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</si>
  <si>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</si>
  <si>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</si>
  <si>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</si>
  <si>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</si>
  <si>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</si>
  <si>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</si>
  <si>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</si>
  <si>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</si>
  <si>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</si>
  <si>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</si>
  <si>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</si>
  <si>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</si>
  <si>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</si>
  <si>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</si>
  <si>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</si>
  <si>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</si>
  <si>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</si>
  <si>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</si>
  <si>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</si>
  <si>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</si>
  <si>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</si>
  <si>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</si>
  <si>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</si>
  <si>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</si>
  <si>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</si>
  <si>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</si>
  <si>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</si>
  <si>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</si>
  <si>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</si>
  <si>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</si>
  <si>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</si>
  <si>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</si>
  <si>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</si>
  <si>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</si>
  <si>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</si>
  <si>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</si>
  <si>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</si>
  <si>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</si>
  <si>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</si>
  <si>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</si>
  <si>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</si>
  <si>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</si>
  <si>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</si>
  <si>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</si>
  <si>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</si>
  <si>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</si>
  <si>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</si>
  <si>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</si>
  <si>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</si>
  <si>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</si>
  <si>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</si>
  <si>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</si>
  <si>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</si>
  <si>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</si>
  <si>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</si>
  <si>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</si>
  <si>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</si>
  <si>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</si>
  <si>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</si>
  <si>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</si>
  <si>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</si>
  <si>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</si>
  <si>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</si>
  <si>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</si>
  <si>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</si>
  <si>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</si>
  <si>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</si>
  <si>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</si>
  <si>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</si>
  <si>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</si>
  <si>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</si>
  <si>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</si>
  <si>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</si>
  <si>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</si>
  <si>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</si>
  <si>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</si>
  <si>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</si>
  <si>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</si>
  <si>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</si>
  <si>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</si>
  <si>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</si>
  <si>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</si>
  <si>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</si>
  <si>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</si>
  <si>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</si>
  <si>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</si>
  <si>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</si>
  <si>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</si>
  <si>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</si>
  <si>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</si>
  <si>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</si>
  <si>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</si>
  <si>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</si>
  <si>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</si>
  <si>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</si>
  <si>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</si>
  <si>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</si>
  <si>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</si>
  <si>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</si>
  <si>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</si>
  <si>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</si>
  <si>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</si>
  <si>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</si>
  <si>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</si>
  <si>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</si>
  <si>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</si>
  <si>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</si>
  <si>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</si>
  <si>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</si>
  <si>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</si>
  <si>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</si>
  <si>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</si>
  <si>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</si>
  <si>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</si>
  <si>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</si>
  <si>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</si>
  <si>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</si>
  <si>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</si>
  <si>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</si>
  <si>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</si>
  <si>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</si>
  <si>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</si>
  <si>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</si>
  <si>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</si>
  <si>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</si>
  <si>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</si>
  <si>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</si>
  <si>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</si>
  <si>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</si>
  <si>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</si>
  <si>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</si>
  <si>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</si>
  <si>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</si>
  <si>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</si>
  <si>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</si>
  <si>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</si>
  <si>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</si>
  <si>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</si>
  <si>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</si>
  <si>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</si>
  <si>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</si>
  <si>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</si>
  <si>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</si>
  <si>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</si>
  <si>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</si>
  <si>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</si>
  <si>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</si>
  <si>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</si>
  <si>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</si>
  <si>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</si>
  <si>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</si>
  <si>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</si>
  <si>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</si>
  <si>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</si>
  <si>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</si>
  <si>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</si>
  <si>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</si>
  <si>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</si>
  <si>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</si>
  <si>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</si>
  <si>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</si>
  <si>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</si>
  <si>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</si>
  <si>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</si>
  <si>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</si>
  <si>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</si>
  <si>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</si>
  <si>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</si>
  <si>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</si>
  <si>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</si>
  <si>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</si>
  <si>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</si>
  <si>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</si>
  <si>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</si>
  <si>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</si>
  <si>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</si>
  <si>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</si>
  <si>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</si>
  <si>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</si>
  <si>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</si>
  <si>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</si>
  <si>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</si>
  <si>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</si>
  <si>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</si>
  <si>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</si>
  <si>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</si>
  <si>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</si>
  <si>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</si>
  <si>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</si>
  <si>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</si>
  <si>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</si>
  <si>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</si>
  <si>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</si>
  <si>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</si>
  <si>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</si>
  <si>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</si>
  <si>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</si>
  <si>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</si>
  <si>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</si>
  <si>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</si>
  <si>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</si>
  <si>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</si>
  <si>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</si>
  <si>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</si>
  <si>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</si>
  <si>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</si>
  <si>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</si>
  <si>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</si>
  <si>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</si>
  <si>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</si>
  <si>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</si>
  <si>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</si>
  <si>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</si>
  <si>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</si>
  <si>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</si>
  <si>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</si>
  <si>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</si>
  <si>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</si>
  <si>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</si>
  <si>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</si>
  <si>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</si>
  <si>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</si>
  <si>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</si>
  <si>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</si>
  <si>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</si>
  <si>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</si>
  <si>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</si>
  <si>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</si>
  <si>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</si>
  <si>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</si>
  <si>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</si>
  <si>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</si>
  <si>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</si>
  <si>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</si>
  <si>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</si>
  <si>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</si>
  <si>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</si>
  <si>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</si>
  <si>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</si>
  <si>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</si>
  <si>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</si>
  <si>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</si>
  <si>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</si>
  <si>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</si>
  <si>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</si>
  <si>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</si>
  <si>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</si>
  <si>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</si>
  <si>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</si>
  <si>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</si>
  <si>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</si>
  <si>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</si>
  <si>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</si>
  <si>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</si>
  <si>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</si>
  <si>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</si>
  <si>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</si>
  <si>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</si>
  <si>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</si>
  <si>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</si>
  <si>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</si>
  <si>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</si>
  <si>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</si>
  <si>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</si>
  <si>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</si>
  <si>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</si>
  <si>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</si>
  <si>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</si>
  <si>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</si>
  <si>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</si>
  <si>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</si>
  <si>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</si>
  <si>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</si>
  <si>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</si>
  <si>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</si>
  <si>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</si>
  <si>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</si>
  <si>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</si>
  <si>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</si>
  <si>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</si>
  <si>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</si>
  <si>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</si>
  <si>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</si>
  <si>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</si>
  <si>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</si>
  <si>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</si>
  <si>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</si>
  <si>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</si>
  <si>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</si>
  <si>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</si>
  <si>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</si>
  <si>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</si>
  <si>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</si>
  <si>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</si>
  <si>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</si>
  <si>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</si>
  <si>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</si>
  <si>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</si>
  <si>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</si>
  <si>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</si>
  <si>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</si>
  <si>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</si>
  <si>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</si>
  <si>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</si>
  <si>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</si>
  <si>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</si>
  <si>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</si>
  <si>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</si>
  <si>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</si>
  <si>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</si>
  <si>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</si>
  <si>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</si>
  <si>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</si>
  <si>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</si>
  <si>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</si>
  <si>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</si>
  <si>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</si>
  <si>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</si>
  <si>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</si>
  <si>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</si>
  <si>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</si>
  <si>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</si>
  <si>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</si>
  <si>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</si>
  <si>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</si>
  <si>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</si>
  <si>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</si>
  <si>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</si>
  <si>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</si>
  <si>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</si>
  <si>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</si>
  <si>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</si>
  <si>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</si>
  <si>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</si>
  <si>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</si>
  <si>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</si>
  <si>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</si>
  <si>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</si>
  <si>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</si>
  <si>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</si>
  <si>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</si>
  <si>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</si>
  <si>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</si>
  <si>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</si>
  <si>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</si>
  <si>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</si>
  <si>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</si>
  <si>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</si>
  <si>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</si>
  <si>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</si>
  <si>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</si>
  <si>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</si>
  <si>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</si>
  <si>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</si>
  <si>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</si>
  <si>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</si>
  <si>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</si>
  <si>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</si>
  <si>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</si>
  <si>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</si>
  <si>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</si>
  <si>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</si>
  <si>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</si>
  <si>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</si>
  <si>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</si>
  <si>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</si>
  <si>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</si>
  <si>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</si>
  <si>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</si>
  <si>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</si>
  <si>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</si>
  <si>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</si>
  <si>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</si>
  <si>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</si>
  <si>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</si>
  <si>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</si>
  <si>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</si>
  <si>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</si>
  <si>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</si>
  <si>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</si>
  <si>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</si>
  <si>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</si>
  <si>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</si>
  <si>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</si>
  <si>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</si>
  <si>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</si>
  <si>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</si>
  <si>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</si>
  <si>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</si>
  <si>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</si>
  <si>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</si>
  <si>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</si>
  <si>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</si>
  <si>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</si>
  <si>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</si>
  <si>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</si>
  <si>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</si>
  <si>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</si>
  <si>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</si>
  <si>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</si>
  <si>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</si>
  <si>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</si>
  <si>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</si>
  <si>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</si>
  <si>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</si>
  <si>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</si>
  <si>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</si>
  <si>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</si>
  <si>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</si>
  <si>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</si>
  <si>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</si>
  <si>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</si>
  <si>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</si>
  <si>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</si>
  <si>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</si>
  <si>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</si>
  <si>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</si>
  <si>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</si>
  <si>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</si>
  <si>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</si>
  <si>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</si>
  <si>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</si>
  <si>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</si>
  <si>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</si>
  <si>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</si>
  <si>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</si>
  <si>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</si>
  <si>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</si>
  <si>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</si>
  <si>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</si>
  <si>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</si>
  <si>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</si>
  <si>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</si>
  <si>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</si>
  <si>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</si>
  <si>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</si>
  <si>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</si>
  <si>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</si>
  <si>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</si>
  <si>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</si>
  <si>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</si>
  <si>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</si>
  <si>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</si>
  <si>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</si>
  <si>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</si>
  <si>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</si>
  <si>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</si>
  <si>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</si>
  <si>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</si>
  <si>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</si>
  <si>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</si>
  <si>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</si>
  <si>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</si>
  <si>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</si>
  <si>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</si>
  <si>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</si>
  <si>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</si>
  <si>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</si>
  <si>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</si>
  <si>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</si>
  <si>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</si>
  <si>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</si>
  <si>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</si>
  <si>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</si>
  <si>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</si>
  <si>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</si>
  <si>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</si>
  <si>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</si>
  <si>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</si>
  <si>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</si>
  <si>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</si>
  <si>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</si>
  <si>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</si>
  <si>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</si>
  <si>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</si>
  <si>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</si>
  <si>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</si>
  <si>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</si>
  <si>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</si>
  <si>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</si>
  <si>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</si>
  <si>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</si>
  <si>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</si>
  <si>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</si>
  <si>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</si>
  <si>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</si>
  <si>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</si>
  <si>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</si>
  <si>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</si>
  <si>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</si>
  <si>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</si>
  <si>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</si>
  <si>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</si>
  <si>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</si>
  <si>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</si>
  <si>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</si>
  <si>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</si>
  <si>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</si>
  <si>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</si>
  <si>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</si>
  <si>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</si>
  <si>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</si>
  <si>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</si>
  <si>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</si>
  <si>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</si>
  <si>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</si>
  <si>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</si>
  <si>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</si>
  <si>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</si>
  <si>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</si>
  <si>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</si>
  <si>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</si>
  <si>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</si>
  <si>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</si>
  <si>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</si>
  <si>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</si>
  <si>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</si>
  <si>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</si>
  <si>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</si>
  <si>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</si>
  <si>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</si>
  <si>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</si>
  <si>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</si>
  <si>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</si>
  <si>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</si>
  <si>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</si>
  <si>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</si>
  <si>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</si>
  <si>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</si>
  <si>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</si>
  <si>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</si>
  <si>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</si>
  <si>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</si>
  <si>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</si>
  <si>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</si>
  <si>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</si>
  <si>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</si>
  <si>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</si>
  <si>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</si>
  <si>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</si>
  <si>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</si>
  <si>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</si>
  <si>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</si>
  <si>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</si>
  <si>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</si>
  <si>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</si>
  <si>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</si>
  <si>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</si>
  <si>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</si>
  <si>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</si>
  <si>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</si>
  <si>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</si>
  <si>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</si>
  <si>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</si>
  <si>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</si>
  <si>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</si>
  <si>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</si>
  <si>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</si>
  <si>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</si>
  <si>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</si>
  <si>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</si>
  <si>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</si>
  <si>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</si>
  <si>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</si>
  <si>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</si>
  <si>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</si>
  <si>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</si>
  <si>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</si>
  <si>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</si>
  <si>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</si>
  <si>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</si>
  <si>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</si>
  <si>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</si>
  <si>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</si>
  <si>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</si>
  <si>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</si>
  <si>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</si>
  <si>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</si>
  <si>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</si>
  <si>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</si>
  <si>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</si>
  <si>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</si>
  <si>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</si>
  <si>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</si>
  <si>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</si>
  <si>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</si>
  <si>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</si>
  <si>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</si>
  <si>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</si>
  <si>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</si>
  <si>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</si>
  <si>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</si>
  <si>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</si>
  <si>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</si>
  <si>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</si>
  <si>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</si>
  <si>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</si>
  <si>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</si>
  <si>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</si>
  <si>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</si>
  <si>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</si>
  <si>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</si>
  <si>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</si>
  <si>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</si>
  <si>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</si>
  <si>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</si>
  <si>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</si>
  <si>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</si>
  <si>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</si>
  <si>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</si>
  <si>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</si>
  <si>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</si>
  <si>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</si>
  <si>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</si>
  <si>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</si>
  <si>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</si>
  <si>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</si>
  <si>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</si>
  <si>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</si>
  <si>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</si>
  <si>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</si>
  <si>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</si>
  <si>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</si>
  <si>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</si>
  <si>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</si>
  <si>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</si>
  <si>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</si>
  <si>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</si>
  <si>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</si>
  <si>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</si>
  <si>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</si>
  <si>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</si>
  <si>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</si>
  <si>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</si>
  <si>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</si>
  <si>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</si>
  <si>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</si>
  <si>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</si>
  <si>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</si>
  <si>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</si>
  <si>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</si>
  <si>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</si>
  <si>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</si>
  <si>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</si>
  <si>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</si>
  <si>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</si>
  <si>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</si>
  <si>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</si>
  <si>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</si>
  <si>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</si>
  <si>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</si>
  <si>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</si>
  <si>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</si>
  <si>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</si>
  <si>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</si>
  <si>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</si>
  <si>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</si>
  <si>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</si>
  <si>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</si>
  <si>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</si>
  <si>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</si>
  <si>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</si>
  <si>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</si>
  <si>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</si>
  <si>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</si>
  <si>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</si>
  <si>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</si>
  <si>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</si>
  <si>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</si>
  <si>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</si>
  <si>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</si>
  <si>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</si>
  <si>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</si>
  <si>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</si>
  <si>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</si>
  <si>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</si>
  <si>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</si>
  <si>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</si>
  <si>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</si>
  <si>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</si>
  <si>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</si>
  <si>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</si>
  <si>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</si>
  <si>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</si>
  <si>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</si>
  <si>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</si>
  <si>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</si>
  <si>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</si>
  <si>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</si>
  <si>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</si>
  <si>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</si>
  <si>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</si>
  <si>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</si>
  <si>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</si>
  <si>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</si>
  <si>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</si>
  <si>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</si>
  <si>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</si>
  <si>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</si>
  <si>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</si>
  <si>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</si>
  <si>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</si>
  <si>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</si>
  <si>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</si>
  <si>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</si>
  <si>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</si>
  <si>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</si>
  <si>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</si>
  <si>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</si>
  <si>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</si>
  <si>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</si>
  <si>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</si>
  <si>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</si>
  <si>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</si>
  <si>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</si>
  <si>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</si>
  <si>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</si>
  <si>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</si>
  <si>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</si>
  <si>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</si>
  <si>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</si>
  <si>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</si>
  <si>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</si>
  <si>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</si>
  <si>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</si>
  <si>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</si>
  <si>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</si>
  <si>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</si>
  <si>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</si>
  <si>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</si>
  <si>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</si>
  <si>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</si>
  <si>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</si>
  <si>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</si>
  <si>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</si>
  <si>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</si>
  <si>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</si>
  <si>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</si>
  <si>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</si>
  <si>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</si>
  <si>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</si>
  <si>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</si>
  <si>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</si>
  <si>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</si>
  <si>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</si>
  <si>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</si>
  <si>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</si>
  <si>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</si>
  <si>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</si>
  <si>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</si>
  <si>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</si>
  <si>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</si>
  <si>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</si>
  <si>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</si>
  <si>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</si>
  <si>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</si>
  <si>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</si>
  <si>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</si>
  <si>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</si>
  <si>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</si>
  <si>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</si>
  <si>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</si>
  <si>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</si>
  <si>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</si>
  <si>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</si>
  <si>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</si>
  <si>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</si>
  <si>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</si>
  <si>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</si>
  <si>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</si>
  <si>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</si>
  <si>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</si>
  <si>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</si>
  <si>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</si>
  <si>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</si>
  <si>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</si>
  <si>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</si>
  <si>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</si>
  <si>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</si>
  <si>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</si>
  <si>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</si>
  <si>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</si>
  <si>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</si>
  <si>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</si>
  <si>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</si>
  <si>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</si>
  <si>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</si>
  <si>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</si>
  <si>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</si>
  <si>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</si>
  <si>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</si>
  <si>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</si>
  <si>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</si>
  <si>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</si>
  <si>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</si>
  <si>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</si>
  <si>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</si>
  <si>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</si>
  <si>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</si>
  <si>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</si>
  <si>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</si>
  <si>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</si>
  <si>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</si>
  <si>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</si>
  <si>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</si>
  <si>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</si>
  <si>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</si>
  <si>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</si>
  <si>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</si>
  <si>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</si>
  <si>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</si>
  <si>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</si>
  <si>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</si>
  <si>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</si>
  <si>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</si>
  <si>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</si>
  <si>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</si>
  <si>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</si>
  <si>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</si>
  <si>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</si>
  <si>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</si>
  <si>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</si>
  <si>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</si>
  <si>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</si>
  <si>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</si>
  <si>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</si>
  <si>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</si>
  <si>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</si>
  <si>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</si>
  <si>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</si>
  <si>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</si>
  <si>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</si>
  <si>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</si>
  <si>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</si>
  <si>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</si>
  <si>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</si>
  <si>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</si>
  <si>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</si>
  <si>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</si>
  <si>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</si>
  <si>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</si>
  <si>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</si>
  <si>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</si>
  <si>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</si>
  <si>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</si>
  <si>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</si>
  <si>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</si>
  <si>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</si>
  <si>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</si>
  <si>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</si>
  <si>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</si>
  <si>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</si>
  <si>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</si>
  <si>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</si>
  <si>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</si>
  <si>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</si>
  <si>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</si>
  <si>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</si>
  <si>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</si>
  <si>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</si>
  <si>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</si>
  <si>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</si>
  <si>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</si>
  <si>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</si>
  <si>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</si>
  <si>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</si>
  <si>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</si>
  <si>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</si>
  <si>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</si>
  <si>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</si>
  <si>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</si>
  <si>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</si>
  <si>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</si>
  <si>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</si>
  <si>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</si>
  <si>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</si>
  <si>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</si>
  <si>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</si>
  <si>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</si>
  <si>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</si>
  <si>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</si>
  <si>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</si>
  <si>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</si>
  <si>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</si>
  <si>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</si>
  <si>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</si>
  <si>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</si>
  <si>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</si>
  <si>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</si>
  <si>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</si>
  <si>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</si>
  <si>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</si>
  <si>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</si>
  <si>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</si>
  <si>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</si>
  <si>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</si>
  <si>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</si>
  <si>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</si>
  <si>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</si>
  <si>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</si>
  <si>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</si>
  <si>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</si>
  <si>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</si>
  <si>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</si>
  <si>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</si>
  <si>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</si>
  <si>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</si>
  <si>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</si>
  <si>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</si>
  <si>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</si>
  <si>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</si>
  <si>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</si>
  <si>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</si>
  <si>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</si>
  <si>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</si>
  <si>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</si>
  <si>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</si>
  <si>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</si>
  <si>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</si>
  <si>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</si>
  <si>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</si>
  <si>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</si>
  <si>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</si>
  <si>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</si>
  <si>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</si>
  <si>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</si>
  <si>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</si>
  <si>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</si>
  <si>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</si>
  <si>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</si>
  <si>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</si>
  <si>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</si>
  <si>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</si>
  <si>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</si>
  <si>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</si>
  <si>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</si>
  <si>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</si>
  <si>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</si>
  <si>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</si>
  <si>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</si>
  <si>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</si>
  <si>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</si>
  <si>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</si>
  <si>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</si>
  <si>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</si>
  <si>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</si>
  <si>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</si>
  <si>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</si>
  <si>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</si>
  <si>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</si>
  <si>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</si>
  <si>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</si>
  <si>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</si>
  <si>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</si>
  <si>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</si>
  <si>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</si>
  <si>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</si>
  <si>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</si>
  <si>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</si>
  <si>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</si>
  <si>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</si>
  <si>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</si>
  <si>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</si>
  <si>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</si>
  <si>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</si>
  <si>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</si>
  <si>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</si>
  <si>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</si>
  <si>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</si>
  <si>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</si>
  <si>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</si>
  <si>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</si>
  <si>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</si>
  <si>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</si>
  <si>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</si>
  <si>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</si>
  <si>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</si>
  <si>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</si>
  <si>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</si>
  <si>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</si>
  <si>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</si>
  <si>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</si>
  <si>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</si>
  <si>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</si>
  <si>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</si>
  <si>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</si>
  <si>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</si>
  <si>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</si>
  <si>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</si>
  <si>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</si>
  <si>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</si>
  <si>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</si>
  <si>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</si>
  <si>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</si>
  <si>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</si>
  <si>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</si>
  <si>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</si>
  <si>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</si>
  <si>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</si>
  <si>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</si>
  <si>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</si>
  <si>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</si>
  <si>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</si>
  <si>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</si>
  <si>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</si>
  <si>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</si>
  <si>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</si>
  <si>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</si>
  <si>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</si>
  <si>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</si>
  <si>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</si>
  <si>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</si>
  <si>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</si>
  <si>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</si>
  <si>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</si>
  <si>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</si>
  <si>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</si>
  <si>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</si>
  <si>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</si>
  <si>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</si>
  <si>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</si>
  <si>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</si>
  <si>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</si>
  <si>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</si>
  <si>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</si>
  <si>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</si>
  <si>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</si>
  <si>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</si>
  <si>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</si>
  <si>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</si>
  <si>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</si>
  <si>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</si>
  <si>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</si>
  <si>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</si>
  <si>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</si>
  <si>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</si>
  <si>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</si>
  <si>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</si>
  <si>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</si>
  <si>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</si>
  <si>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</si>
  <si>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</si>
  <si>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</si>
  <si>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</si>
  <si>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</si>
  <si>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</si>
  <si>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</si>
  <si>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</si>
  <si>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</si>
  <si>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</si>
  <si>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</si>
  <si>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</si>
  <si>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</si>
  <si>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</si>
  <si>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</si>
  <si>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</si>
  <si>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</si>
  <si>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</si>
  <si>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</si>
  <si>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</si>
  <si>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</si>
  <si>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</si>
  <si>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</si>
  <si>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</si>
  <si>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</si>
  <si>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</si>
  <si>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</si>
  <si>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</si>
  <si>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</si>
  <si>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</si>
  <si>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</si>
  <si>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</si>
  <si>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</si>
  <si>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</si>
  <si>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</si>
  <si>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</si>
  <si>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</si>
  <si>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</si>
  <si>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</si>
  <si>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</si>
  <si>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</si>
  <si>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</si>
  <si>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</si>
  <si>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</si>
  <si>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</si>
  <si>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</si>
  <si>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</si>
  <si>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</si>
  <si>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</si>
  <si>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</si>
  <si>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</si>
  <si>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</si>
  <si>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</si>
  <si>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</si>
  <si>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</si>
  <si>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</si>
  <si>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</si>
  <si>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</si>
  <si>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</si>
  <si>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</si>
  <si>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</si>
  <si>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</si>
  <si>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</si>
  <si>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</si>
  <si>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</si>
  <si>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</si>
  <si>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</si>
  <si>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</si>
  <si>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</si>
  <si>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</si>
  <si>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</si>
  <si>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</si>
  <si>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</si>
  <si>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</si>
  <si>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</si>
  <si>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</si>
  <si>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</si>
  <si>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</si>
  <si>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</si>
  <si>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</si>
  <si>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</si>
  <si>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</si>
  <si>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</si>
  <si>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</si>
  <si>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</si>
  <si>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</si>
  <si>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</si>
  <si>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</si>
  <si>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</si>
  <si>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</si>
  <si>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</si>
  <si>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</si>
  <si>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</si>
  <si>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</si>
  <si>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</si>
  <si>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</si>
  <si>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</si>
  <si>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</si>
  <si>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</si>
  <si>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</si>
  <si>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</si>
  <si>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</si>
  <si>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</si>
  <si>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</si>
  <si>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</si>
  <si>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</si>
  <si>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</si>
  <si>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</si>
  <si>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</si>
  <si>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</si>
  <si>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</si>
  <si>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</si>
  <si>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</si>
  <si>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</si>
  <si>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</si>
  <si>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</si>
  <si>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</si>
  <si>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</si>
  <si>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</si>
  <si>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</si>
  <si>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</si>
  <si>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</si>
  <si>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</si>
  <si>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</si>
  <si>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</si>
  <si>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</si>
  <si>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</si>
  <si>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</si>
  <si>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</si>
  <si>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</si>
  <si>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</si>
  <si>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</si>
  <si>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</si>
  <si>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</si>
  <si>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</si>
  <si>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</si>
  <si>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</si>
  <si>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</si>
  <si>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</si>
  <si>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</si>
  <si>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</si>
  <si>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</si>
  <si>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</si>
  <si>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</si>
  <si>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</si>
  <si>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</si>
  <si>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</si>
  <si>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</si>
  <si>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</si>
  <si>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</si>
  <si>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</si>
  <si>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</si>
  <si>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</si>
  <si>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</si>
  <si>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</si>
  <si>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</si>
  <si>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</si>
  <si>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</si>
  <si>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</si>
  <si>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</si>
  <si>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</si>
  <si>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</si>
  <si>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</si>
  <si>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</si>
  <si>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</si>
  <si>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</si>
  <si>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</si>
  <si>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</si>
  <si>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</si>
  <si>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</si>
  <si>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</si>
  <si>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</si>
  <si>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</si>
  <si>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</si>
  <si>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</si>
  <si>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</si>
  <si>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</si>
  <si>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</si>
  <si>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</si>
  <si>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</si>
  <si>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</si>
  <si>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</si>
  <si>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</si>
  <si>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</si>
  <si>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</si>
  <si>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</si>
  <si>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</si>
  <si>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</si>
  <si>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</si>
  <si>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</si>
  <si>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</si>
  <si>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</si>
  <si>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</si>
  <si>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</si>
  <si>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</si>
  <si>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</si>
  <si>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</si>
  <si>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</si>
  <si>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</si>
  <si>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</si>
  <si>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</si>
  <si>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</si>
  <si>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</si>
  <si>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</si>
  <si>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</si>
  <si>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</si>
  <si>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</si>
  <si>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</si>
  <si>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</si>
  <si>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</si>
  <si>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</si>
  <si>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</si>
  <si>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</si>
  <si>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</si>
  <si>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</si>
  <si>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</si>
  <si>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</si>
  <si>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</si>
  <si>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</si>
  <si>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</si>
  <si>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</si>
  <si>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</si>
  <si>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</si>
  <si>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</si>
  <si>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</si>
  <si>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</si>
  <si>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</si>
  <si>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</si>
  <si>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</si>
  <si>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</si>
  <si>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</si>
  <si>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</si>
  <si>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</si>
  <si>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</si>
  <si>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</si>
  <si>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</si>
  <si>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</si>
  <si>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</si>
  <si>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</si>
  <si>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</si>
  <si>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</si>
  <si>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</si>
  <si>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</si>
  <si>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</si>
  <si>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</si>
  <si>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</si>
  <si>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</si>
  <si>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</si>
  <si>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</si>
  <si>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</si>
  <si>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</si>
  <si>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</si>
  <si>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</si>
  <si>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</si>
  <si>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</si>
  <si>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</si>
  <si>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</si>
  <si>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</si>
  <si>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</si>
  <si>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</si>
  <si>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</si>
  <si>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</si>
  <si>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</si>
  <si>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</si>
  <si>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</si>
  <si>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</si>
  <si>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</si>
  <si>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</si>
  <si>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</si>
  <si>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</si>
  <si>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</si>
  <si>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</si>
  <si>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</si>
  <si>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</si>
  <si>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</si>
  <si>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</si>
  <si>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</si>
  <si>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</si>
  <si>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</si>
  <si>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</si>
  <si>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</si>
  <si>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</si>
  <si>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</si>
  <si>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</si>
  <si>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</si>
  <si>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</si>
  <si>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</si>
  <si>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</si>
  <si>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</si>
  <si>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</si>
  <si>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</si>
  <si>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</si>
  <si>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</si>
  <si>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</si>
  <si>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</si>
  <si>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</si>
  <si>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</si>
  <si>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</si>
  <si>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</si>
  <si>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</si>
  <si>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</si>
  <si>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</si>
  <si>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</si>
  <si>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</si>
  <si>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</si>
  <si>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</si>
  <si>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</si>
  <si>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</si>
  <si>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</si>
  <si>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</si>
  <si>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</si>
  <si>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</si>
  <si>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</si>
  <si>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</si>
  <si>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</si>
  <si>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</si>
  <si>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</si>
  <si>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</si>
  <si>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</si>
  <si>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</si>
  <si>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</si>
  <si>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</si>
  <si>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</si>
  <si>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</si>
  <si>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</si>
  <si>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</si>
  <si>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</si>
  <si>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</si>
  <si>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</si>
  <si>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</si>
  <si>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</si>
  <si>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</si>
  <si>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</si>
  <si>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</si>
  <si>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</si>
  <si>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</si>
  <si>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</si>
  <si>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</si>
  <si>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</si>
  <si>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</si>
  <si>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</si>
  <si>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</si>
  <si>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</si>
  <si>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</si>
  <si>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</si>
  <si>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</si>
  <si>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</si>
  <si>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</si>
  <si>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</si>
  <si>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</si>
  <si>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</si>
  <si>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</si>
  <si>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</si>
  <si>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</si>
  <si>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</si>
  <si>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</si>
  <si>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</si>
  <si>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</si>
  <si>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</si>
  <si>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</si>
  <si>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</si>
  <si>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</si>
  <si>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</si>
  <si>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</si>
  <si>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</si>
  <si>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</si>
  <si>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</si>
  <si>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</si>
  <si>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</si>
  <si>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</si>
  <si>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</si>
  <si>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</si>
  <si>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</si>
  <si>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</si>
  <si>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</si>
  <si>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</si>
  <si>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</si>
  <si>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</si>
  <si>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</si>
  <si>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</si>
  <si>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</si>
  <si>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</si>
  <si>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</si>
  <si>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</si>
  <si>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</si>
  <si>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</si>
  <si>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</si>
  <si>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</si>
  <si>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</si>
  <si>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</si>
  <si>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</si>
  <si>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</si>
  <si>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</si>
  <si>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</si>
  <si>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</si>
  <si>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</si>
  <si>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</si>
  <si>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</si>
  <si>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</si>
  <si>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</si>
  <si>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</si>
  <si>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</si>
  <si>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</si>
  <si>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</si>
  <si>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</si>
  <si>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</si>
  <si>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</si>
  <si>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</si>
  <si>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</si>
  <si>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</si>
  <si>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</si>
  <si>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</si>
  <si>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</si>
  <si>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</si>
  <si>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</si>
  <si>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</si>
  <si>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</si>
  <si>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</si>
  <si>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</si>
  <si>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</si>
  <si>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</si>
  <si>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</si>
  <si>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</si>
  <si>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</si>
  <si>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</si>
  <si>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</si>
  <si>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</si>
  <si>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</si>
  <si>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</si>
  <si>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</si>
  <si>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</si>
  <si>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</si>
  <si>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</si>
  <si>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</si>
  <si>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</si>
  <si>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</si>
  <si>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</si>
  <si>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</si>
  <si>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</si>
  <si>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</si>
  <si>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</si>
  <si>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</si>
  <si>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</si>
  <si>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</si>
  <si>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</si>
  <si>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</si>
  <si>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</si>
  <si>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</si>
  <si>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</si>
  <si>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</si>
  <si>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</si>
  <si>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</si>
  <si>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</si>
  <si>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</si>
  <si>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</si>
  <si>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</si>
  <si>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</si>
  <si>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</si>
  <si>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</si>
  <si>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</si>
  <si>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</si>
  <si>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</si>
  <si>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</si>
  <si>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</si>
  <si>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</si>
  <si>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</si>
  <si>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</si>
  <si>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</si>
  <si>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</si>
  <si>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</si>
  <si>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</si>
  <si>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</si>
  <si>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</si>
  <si>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</si>
  <si>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</si>
  <si>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</si>
  <si>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</si>
  <si>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</si>
  <si>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</si>
  <si>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</si>
  <si>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</si>
  <si>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</si>
  <si>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</si>
  <si>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</si>
  <si>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</si>
  <si>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</si>
  <si>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</si>
  <si>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</si>
  <si>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</si>
  <si>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</si>
  <si>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</si>
  <si>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</si>
  <si>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</si>
  <si>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</si>
  <si>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</si>
  <si>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</si>
  <si>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</si>
  <si>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</si>
  <si>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</si>
  <si>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</si>
  <si>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</si>
  <si>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</si>
  <si>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</si>
  <si>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</si>
  <si>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</si>
  <si>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</si>
  <si>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</si>
  <si>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</si>
  <si>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</si>
  <si>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</si>
  <si>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</si>
  <si>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</si>
  <si>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</si>
  <si>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</si>
  <si>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</si>
  <si>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</si>
  <si>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</si>
  <si>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</si>
  <si>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</si>
  <si>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</si>
  <si>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</si>
  <si>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</si>
  <si>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</si>
  <si>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</si>
  <si>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</si>
  <si>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</si>
  <si>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</si>
  <si>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</si>
  <si>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</si>
  <si>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</si>
  <si>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</si>
  <si>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</si>
  <si>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</si>
  <si>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</si>
  <si>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</si>
  <si>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</si>
  <si>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</si>
  <si>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</si>
  <si>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</si>
  <si>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</si>
  <si>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</si>
  <si>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</si>
  <si>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</si>
  <si>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</si>
  <si>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</si>
  <si>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</si>
  <si>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</si>
  <si>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</si>
  <si>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</si>
  <si>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</si>
  <si>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</si>
  <si>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</si>
  <si>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</si>
  <si>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</si>
  <si>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</si>
  <si>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</si>
  <si>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</si>
  <si>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</si>
  <si>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</si>
  <si>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</si>
  <si>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</si>
  <si>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</si>
  <si>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</si>
  <si>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</si>
  <si>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</si>
  <si>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</si>
  <si>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</si>
  <si>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</si>
  <si>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</si>
  <si>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</si>
  <si>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</si>
  <si>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</si>
  <si>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</si>
  <si>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</si>
  <si>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</si>
  <si>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</si>
  <si>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</si>
  <si>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</si>
  <si>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</si>
  <si>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</si>
  <si>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</si>
  <si>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</si>
  <si>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</si>
  <si>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</si>
  <si>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</si>
  <si>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</si>
  <si>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</si>
  <si>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</si>
  <si>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</si>
  <si>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</si>
  <si>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</si>
  <si>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</si>
  <si>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</si>
  <si>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</si>
  <si>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</si>
  <si>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</si>
  <si>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</si>
  <si>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</si>
  <si>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</si>
  <si>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</si>
  <si>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</si>
  <si>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</si>
  <si>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</si>
  <si>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</si>
  <si>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</si>
  <si>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</si>
  <si>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</si>
  <si>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</si>
  <si>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</si>
  <si>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</si>
  <si>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</si>
  <si>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</si>
  <si>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</si>
  <si>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</si>
  <si>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</si>
  <si>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</si>
  <si>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</si>
  <si>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</si>
  <si>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</si>
  <si>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</si>
  <si>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</si>
  <si>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</si>
  <si>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</si>
  <si>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</si>
  <si>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</si>
  <si>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</si>
  <si>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</si>
  <si>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</si>
  <si>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</si>
  <si>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</si>
  <si>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</si>
  <si>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</si>
  <si>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</si>
  <si>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</si>
  <si>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</si>
  <si>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</si>
  <si>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</si>
  <si>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</si>
  <si>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</si>
  <si>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</si>
  <si>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</si>
  <si>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</si>
  <si>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</si>
  <si>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</si>
  <si>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</si>
  <si>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</si>
  <si>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</si>
  <si>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</si>
  <si>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</si>
  <si>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</si>
  <si>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</si>
  <si>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</si>
  <si>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</si>
  <si>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</si>
  <si>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</si>
  <si>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</si>
  <si>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</si>
  <si>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</si>
  <si>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</si>
  <si>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</si>
  <si>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</si>
  <si>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</si>
  <si>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</si>
  <si>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</si>
  <si>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</si>
  <si>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</si>
  <si>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</si>
  <si>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</si>
  <si>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</si>
  <si>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</si>
  <si>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</si>
  <si>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</si>
  <si>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</si>
  <si>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</si>
  <si>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</si>
  <si>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</si>
  <si>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</si>
  <si>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</si>
  <si>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</si>
  <si>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</si>
  <si>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</si>
  <si>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</si>
  <si>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</si>
  <si>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</si>
  <si>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</si>
  <si>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</si>
  <si>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</si>
  <si>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</si>
  <si>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</si>
  <si>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</si>
  <si>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</si>
  <si>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</si>
  <si>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</si>
  <si>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</si>
  <si>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</si>
  <si>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</si>
  <si>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</si>
  <si>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</si>
  <si>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</si>
  <si>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</si>
  <si>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</si>
  <si>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</si>
  <si>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</si>
  <si>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</si>
  <si>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</si>
  <si>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</si>
  <si>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</si>
  <si>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</si>
  <si>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</si>
  <si>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</si>
  <si>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</si>
  <si>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</si>
  <si>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</si>
  <si>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</si>
  <si>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</si>
  <si>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</si>
  <si>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</si>
  <si>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</si>
  <si>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</si>
  <si>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</si>
  <si>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</si>
  <si>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</si>
  <si>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</si>
  <si>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</si>
  <si>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</si>
  <si>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</si>
  <si>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</si>
  <si>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</si>
  <si>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</si>
  <si>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</si>
  <si>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</si>
  <si>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</si>
  <si>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</si>
  <si>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</si>
  <si>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</si>
  <si>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</si>
  <si>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</si>
  <si>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</si>
  <si>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</si>
  <si>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</si>
  <si>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</si>
  <si>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</si>
  <si>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</si>
  <si>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</si>
  <si>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</si>
  <si>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</si>
  <si>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</si>
  <si>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</si>
  <si>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</si>
  <si>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</si>
  <si>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</si>
  <si>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</si>
  <si>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</si>
  <si>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</si>
  <si>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</si>
  <si>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</si>
  <si>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</si>
  <si>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</si>
  <si>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</si>
  <si>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</si>
  <si>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</si>
  <si>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</si>
  <si>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</si>
  <si>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</si>
  <si>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</si>
  <si>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</si>
  <si>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</si>
  <si>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</si>
  <si>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</si>
  <si>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</si>
  <si>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</si>
  <si>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</si>
  <si>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</si>
  <si>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</si>
  <si>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</si>
  <si>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</si>
  <si>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</si>
  <si>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</si>
  <si>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</si>
  <si>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</si>
  <si>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</si>
  <si>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</si>
  <si>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</si>
  <si>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</si>
  <si>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</si>
  <si>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</si>
  <si>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</si>
  <si>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</si>
  <si>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</si>
  <si>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</si>
  <si>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</si>
  <si>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</si>
  <si>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</si>
  <si>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</si>
  <si>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</si>
  <si>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</si>
  <si>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</si>
  <si>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</si>
  <si>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</si>
  <si>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</si>
  <si>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</si>
  <si>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</si>
  <si>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</si>
  <si>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</si>
  <si>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</si>
  <si>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</si>
  <si>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</si>
  <si>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</si>
  <si>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</si>
  <si>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</si>
  <si>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</si>
  <si>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</si>
  <si>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</si>
  <si>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</si>
  <si>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</si>
  <si>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</si>
  <si>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</si>
  <si>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</si>
  <si>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</si>
  <si>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</si>
  <si>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</si>
  <si>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</si>
  <si>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</si>
  <si>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</si>
  <si>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</si>
  <si>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</si>
  <si>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</si>
  <si>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</si>
  <si>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</si>
  <si>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</si>
  <si>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</si>
  <si>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</si>
  <si>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</si>
  <si>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</si>
  <si>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</si>
  <si>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</si>
  <si>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</si>
  <si>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</si>
  <si>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</si>
  <si>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</si>
  <si>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</si>
  <si>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</si>
  <si>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</si>
  <si>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</si>
  <si>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</si>
  <si>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</si>
  <si>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</si>
  <si>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</si>
  <si>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</si>
  <si>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</si>
  <si>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</si>
  <si>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</si>
  <si>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</si>
  <si>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</si>
  <si>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</si>
  <si>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</si>
  <si>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</si>
  <si>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</si>
  <si>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</si>
  <si>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</si>
  <si>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</si>
  <si>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</si>
  <si>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</si>
  <si>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</si>
  <si>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</si>
  <si>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</si>
  <si>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</si>
  <si>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</si>
  <si>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</si>
  <si>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</si>
  <si>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</si>
  <si>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</si>
  <si>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</si>
  <si>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</si>
  <si>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</si>
  <si>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</si>
  <si>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</si>
  <si>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</si>
  <si>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</si>
  <si>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</si>
  <si>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</si>
  <si>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</si>
  <si>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</si>
  <si>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</si>
  <si>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</si>
  <si>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</si>
  <si>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</si>
  <si>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</si>
  <si>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</si>
  <si>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</si>
  <si>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</si>
  <si>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</si>
  <si>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</si>
  <si>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</si>
  <si>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</si>
  <si>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</si>
  <si>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</si>
  <si>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</si>
  <si>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</si>
  <si>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</si>
  <si>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</si>
  <si>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</si>
  <si>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</si>
  <si>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</si>
  <si>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</si>
  <si>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</si>
  <si>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</si>
  <si>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</si>
  <si>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</si>
  <si>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</si>
  <si>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</si>
  <si>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</si>
  <si>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</si>
  <si>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</si>
  <si>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</si>
  <si>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</si>
  <si>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</si>
  <si>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</si>
  <si>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</si>
  <si>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</si>
  <si>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</si>
  <si>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</si>
  <si>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</si>
  <si>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</si>
  <si>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</si>
  <si>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</si>
  <si>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</si>
  <si>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</si>
  <si>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</si>
  <si>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</si>
  <si>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</si>
  <si>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</si>
  <si>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</si>
  <si>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</si>
  <si>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</si>
  <si>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</si>
  <si>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</si>
  <si>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</si>
  <si>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</si>
  <si>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</si>
  <si>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</si>
  <si>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</si>
  <si>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</si>
  <si>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</si>
  <si>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</si>
  <si>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</si>
  <si>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</si>
  <si>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</si>
  <si>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</si>
  <si>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</si>
  <si>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</si>
  <si>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</si>
  <si>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</si>
  <si>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</si>
  <si>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</si>
  <si>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</si>
  <si>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</si>
  <si>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</si>
  <si>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</si>
  <si>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</si>
  <si>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</si>
  <si>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</si>
  <si>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</si>
  <si>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</si>
  <si>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</si>
  <si>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</si>
  <si>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</si>
  <si>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</si>
  <si>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</si>
  <si>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</si>
  <si>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</si>
  <si>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</si>
  <si>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</si>
  <si>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</si>
  <si>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</si>
  <si>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</si>
  <si>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</si>
  <si>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</si>
  <si>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</si>
  <si>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</si>
  <si>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</si>
  <si>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</si>
  <si>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</si>
  <si>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</si>
  <si>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</si>
  <si>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</si>
  <si>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</si>
  <si>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</si>
  <si>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</si>
  <si>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</si>
  <si>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</si>
  <si>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</si>
  <si>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</si>
  <si>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</si>
  <si>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</si>
  <si>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</si>
  <si>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</si>
  <si>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</si>
  <si>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</si>
  <si>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</si>
  <si>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</si>
  <si>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</si>
  <si>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</si>
  <si>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</si>
  <si>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</si>
  <si>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</si>
  <si>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</si>
  <si>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</si>
  <si>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</si>
  <si>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</si>
  <si>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</si>
  <si>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</si>
  <si>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</si>
  <si>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</si>
  <si>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</si>
  <si>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</si>
  <si>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</si>
  <si>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</si>
  <si>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</si>
  <si>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</si>
  <si>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</si>
  <si>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</si>
  <si>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</si>
  <si>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</si>
  <si>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</si>
  <si>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</si>
  <si>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</si>
  <si>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</si>
  <si>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</si>
  <si>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</si>
  <si>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</si>
  <si>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</si>
  <si>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</si>
  <si>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</si>
  <si>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</si>
  <si>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</si>
  <si>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</si>
  <si>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</si>
  <si>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</si>
  <si>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</si>
  <si>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</si>
  <si>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</si>
  <si>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</si>
  <si>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</si>
  <si>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</si>
  <si>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</si>
  <si>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</si>
  <si>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</si>
  <si>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</si>
  <si>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</si>
  <si>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</si>
  <si>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</si>
  <si>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</si>
  <si>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</si>
  <si>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</si>
  <si>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</si>
  <si>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</si>
  <si>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</si>
  <si>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</si>
  <si>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</si>
  <si>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</si>
  <si>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</si>
  <si>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</si>
  <si>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</si>
  <si>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</si>
  <si>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</si>
  <si>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</si>
  <si>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</si>
  <si>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</si>
  <si>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</si>
  <si>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</si>
  <si>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</si>
  <si>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</si>
  <si>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</si>
  <si>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</si>
  <si>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</si>
  <si>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</si>
  <si>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</si>
  <si>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</si>
  <si>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</si>
  <si>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</si>
  <si>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</si>
  <si>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</si>
  <si>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</si>
  <si>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</si>
  <si>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</si>
  <si>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</si>
  <si>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</si>
  <si>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</si>
  <si>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</si>
  <si>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</si>
  <si>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</si>
  <si>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</si>
  <si>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</si>
  <si>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</si>
  <si>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</si>
  <si>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</si>
  <si>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</si>
  <si>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</si>
  <si>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</si>
  <si>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</si>
  <si>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</si>
  <si>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</si>
  <si>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</si>
  <si>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</si>
  <si>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</si>
  <si>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</si>
  <si>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</si>
  <si>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</si>
  <si>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</si>
  <si>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</si>
  <si>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</si>
  <si>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</si>
  <si>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</si>
  <si>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</si>
  <si>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</si>
  <si>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</si>
  <si>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</si>
  <si>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</si>
  <si>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</si>
  <si>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</si>
  <si>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</si>
  <si>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</si>
  <si>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</si>
  <si>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</si>
  <si>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</si>
  <si>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</si>
  <si>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</si>
  <si>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</si>
  <si>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</si>
  <si>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</si>
  <si>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</si>
  <si>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</si>
  <si>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</si>
  <si>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</si>
  <si>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</si>
  <si>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</si>
  <si>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</si>
  <si>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</si>
  <si>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</si>
  <si>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</si>
  <si>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</si>
  <si>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</si>
  <si>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</si>
  <si>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</si>
  <si>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</si>
  <si>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</si>
  <si>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</si>
  <si>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</si>
  <si>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</si>
  <si>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</si>
  <si>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</si>
  <si>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</si>
  <si>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</si>
  <si>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</si>
  <si>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</si>
  <si>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</si>
  <si>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</si>
  <si>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</si>
  <si>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</si>
  <si>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</si>
  <si>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</si>
  <si>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</si>
  <si>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</si>
  <si>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</si>
  <si>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</si>
  <si>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</si>
  <si>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</si>
  <si>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</si>
  <si>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</si>
  <si>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</si>
  <si>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</si>
  <si>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</si>
  <si>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</si>
  <si>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</si>
  <si>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</si>
  <si>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</si>
  <si>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</si>
  <si>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</si>
  <si>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</si>
  <si>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</si>
  <si>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</si>
  <si>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</si>
  <si>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</si>
  <si>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</si>
  <si>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</si>
  <si>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</si>
  <si>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</si>
  <si>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</si>
  <si>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</si>
  <si>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</si>
  <si>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</si>
  <si>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</si>
  <si>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</si>
  <si>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</si>
  <si>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</si>
  <si>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</si>
  <si>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</si>
  <si>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</si>
  <si>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</si>
  <si>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</si>
  <si>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</si>
  <si>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</si>
  <si>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</si>
  <si>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</si>
  <si>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</si>
  <si>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</si>
  <si>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</si>
  <si>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</si>
  <si>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</si>
  <si>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</si>
  <si>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</si>
  <si>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</si>
  <si>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</si>
  <si>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</si>
  <si>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</si>
  <si>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</si>
  <si>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</si>
  <si>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</si>
  <si>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</si>
  <si>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</si>
  <si>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</si>
  <si>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</si>
  <si>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</si>
  <si>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</si>
  <si>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</si>
  <si>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</si>
  <si>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</si>
  <si>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</si>
  <si>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</si>
  <si>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</si>
  <si>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</si>
  <si>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</si>
  <si>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</si>
  <si>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</si>
  <si>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</si>
  <si>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</si>
  <si>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</si>
  <si>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</si>
  <si>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</si>
  <si>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</si>
  <si>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</si>
  <si>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</si>
  <si>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</si>
  <si>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</si>
  <si>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</si>
  <si>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</si>
  <si>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</si>
  <si>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</si>
  <si>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</si>
  <si>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</si>
  <si>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</si>
  <si>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</si>
  <si>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</si>
  <si>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</si>
  <si>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</si>
  <si>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</si>
  <si>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</si>
  <si>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</si>
  <si>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</si>
  <si>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</si>
  <si>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</si>
  <si>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</si>
  <si>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</si>
  <si>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</si>
  <si>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</si>
  <si>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</si>
  <si>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</si>
  <si>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</si>
  <si>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</si>
  <si>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</si>
  <si>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</si>
  <si>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</si>
  <si>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</si>
  <si>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</si>
  <si>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</si>
  <si>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</si>
  <si>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</si>
  <si>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</si>
  <si>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</si>
  <si>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</si>
  <si>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</si>
  <si>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</si>
  <si>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</si>
  <si>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</si>
  <si>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</si>
  <si>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</si>
  <si>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</si>
  <si>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</si>
  <si>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</si>
  <si>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</si>
  <si>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</si>
  <si>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</si>
  <si>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</si>
  <si>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</si>
  <si>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</si>
  <si>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</si>
  <si>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</si>
  <si>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</si>
  <si>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</si>
  <si>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</si>
  <si>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</si>
  <si>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</si>
  <si>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</si>
  <si>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</si>
  <si>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</si>
  <si>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</si>
  <si>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</si>
  <si>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</si>
  <si>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</si>
  <si>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</si>
  <si>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</si>
  <si>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</si>
  <si>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</si>
  <si>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</si>
  <si>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</si>
  <si>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</si>
  <si>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</si>
  <si>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</si>
  <si>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</si>
  <si>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</si>
  <si>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</si>
  <si>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</si>
  <si>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</si>
  <si>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</si>
  <si>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</si>
  <si>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</si>
  <si>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</si>
  <si>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</si>
  <si>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</si>
  <si>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</si>
  <si>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</si>
  <si>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</si>
  <si>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</si>
  <si>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</si>
  <si>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</si>
  <si>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</si>
  <si>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</si>
  <si>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</si>
  <si>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</si>
  <si>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</si>
  <si>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</si>
  <si>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</si>
  <si>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</si>
  <si>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</si>
  <si>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</si>
  <si>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</si>
  <si>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</si>
  <si>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</si>
  <si>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</si>
  <si>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</si>
  <si>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</si>
  <si>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</si>
  <si>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</si>
  <si>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</si>
  <si>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</si>
  <si>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</si>
  <si>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</si>
  <si>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</si>
  <si>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</si>
  <si>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</si>
  <si>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</si>
  <si>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</si>
  <si>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</si>
  <si>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</si>
  <si>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</si>
  <si>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</si>
  <si>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</si>
  <si>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</si>
  <si>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</si>
  <si>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</si>
  <si>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</si>
  <si>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</si>
  <si>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</si>
  <si>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</si>
  <si>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</si>
  <si>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</si>
  <si>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</si>
  <si>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</si>
  <si>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</si>
  <si>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</si>
  <si>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</si>
  <si>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</si>
  <si>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</si>
  <si>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</si>
  <si>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</si>
  <si>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</si>
  <si>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</si>
  <si>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</si>
  <si>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</si>
  <si>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</si>
  <si>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</si>
  <si>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</si>
  <si>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</si>
  <si>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</si>
  <si>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</si>
  <si>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</si>
  <si>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</si>
  <si>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</si>
  <si>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</si>
  <si>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</si>
  <si>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</si>
  <si>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</si>
  <si>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</si>
  <si>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</si>
  <si>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</si>
  <si>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</si>
  <si>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</si>
  <si>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</si>
  <si>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</si>
  <si>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</si>
  <si>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</si>
  <si>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</si>
  <si>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</si>
  <si>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</si>
  <si>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</si>
  <si>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</si>
  <si>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</si>
  <si>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</si>
  <si>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</si>
  <si>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</si>
  <si>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</si>
  <si>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</si>
  <si>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</si>
  <si>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</si>
  <si>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</si>
  <si>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</si>
  <si>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</si>
  <si>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</si>
  <si>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</si>
  <si>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</si>
  <si>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</si>
  <si>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</si>
  <si>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</si>
  <si>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</si>
  <si>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</si>
  <si>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</si>
  <si>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</si>
  <si>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</si>
  <si>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</si>
  <si>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</si>
  <si>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</si>
  <si>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</si>
  <si>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</si>
  <si>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</si>
  <si>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</si>
  <si>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</si>
  <si>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</si>
  <si>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</si>
  <si>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</si>
  <si>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</si>
  <si>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</si>
  <si>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</si>
  <si>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</si>
  <si>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</si>
  <si>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</si>
  <si>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</si>
  <si>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</si>
  <si>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</si>
  <si>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</si>
  <si>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</si>
  <si>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</si>
  <si>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</si>
  <si>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</si>
  <si>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</si>
  <si>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</si>
  <si>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</si>
  <si>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</si>
  <si>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</si>
  <si>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</si>
  <si>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</si>
  <si>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</si>
  <si>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</si>
  <si>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</si>
  <si>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</si>
  <si>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</si>
  <si>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</si>
  <si>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</si>
  <si>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</si>
  <si>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</si>
  <si>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</si>
  <si>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</si>
  <si>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</si>
  <si>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</si>
  <si>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</si>
  <si>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</si>
  <si>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</si>
  <si>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</si>
  <si>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</si>
  <si>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</si>
  <si>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</si>
  <si>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</si>
  <si>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</si>
  <si>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</si>
  <si>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</si>
  <si>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</si>
  <si>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</si>
  <si>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</si>
  <si>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</si>
  <si>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</si>
  <si>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</si>
  <si>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</si>
  <si>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</si>
  <si>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</si>
  <si>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</si>
  <si>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</si>
  <si>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</si>
  <si>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</si>
  <si>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</si>
  <si>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</si>
  <si>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</si>
  <si>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</si>
  <si>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</si>
  <si>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</si>
  <si>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</si>
  <si>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</si>
  <si>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</si>
  <si>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</si>
  <si>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</si>
  <si>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</si>
  <si>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</si>
  <si>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</si>
  <si>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</si>
  <si>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</si>
  <si>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</si>
  <si>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</si>
  <si>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</si>
  <si>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</si>
  <si>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</si>
  <si>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</si>
  <si>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</si>
  <si>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</si>
  <si>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</si>
  <si>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</si>
  <si>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</si>
  <si>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</si>
  <si>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</si>
  <si>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</si>
  <si>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</si>
  <si>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</si>
  <si>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</si>
  <si>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</si>
  <si>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</si>
  <si>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</si>
  <si>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</si>
  <si>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</si>
  <si>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</si>
  <si>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</si>
  <si>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</si>
  <si>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</si>
  <si>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</si>
  <si>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</si>
  <si>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</si>
  <si>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</si>
  <si>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</si>
  <si>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</si>
  <si>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</si>
  <si>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</si>
  <si>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</si>
  <si>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</si>
  <si>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</si>
  <si>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</si>
  <si>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</si>
  <si>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</si>
  <si>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</si>
  <si>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</si>
  <si>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</si>
  <si>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</si>
  <si>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</si>
  <si>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</si>
  <si>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</si>
  <si>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</si>
  <si>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</si>
  <si>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</si>
  <si>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</si>
  <si>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</si>
  <si>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</si>
  <si>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</si>
  <si>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</si>
  <si>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</si>
  <si>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</si>
  <si>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</si>
  <si>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</si>
  <si>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</si>
  <si>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</si>
  <si>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</si>
  <si>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</si>
  <si>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</si>
  <si>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</si>
  <si>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</si>
  <si>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</si>
  <si>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</si>
  <si>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</si>
  <si>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</si>
  <si>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</si>
  <si>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</si>
  <si>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</si>
  <si>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</si>
  <si>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</si>
  <si>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</si>
  <si>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</si>
  <si>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</si>
  <si>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</si>
  <si>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</si>
  <si>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</si>
  <si>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</si>
  <si>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</si>
  <si>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</si>
  <si>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</si>
  <si>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</si>
  <si>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</si>
  <si>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</si>
  <si>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</si>
  <si>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</si>
  <si>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</si>
  <si>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</si>
  <si>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</si>
  <si>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</si>
  <si>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</si>
  <si>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</si>
  <si>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</si>
  <si>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</si>
  <si>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</si>
  <si>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</si>
  <si>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</si>
  <si>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</si>
  <si>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</si>
  <si>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</si>
  <si>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</si>
  <si>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</si>
  <si>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</si>
  <si>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</si>
  <si>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</si>
  <si>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</si>
  <si>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</si>
  <si>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</si>
  <si>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</si>
  <si>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</si>
  <si>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</si>
  <si>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</si>
  <si>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</si>
  <si>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</si>
  <si>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</si>
  <si>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</si>
  <si>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</si>
  <si>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</si>
  <si>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</si>
  <si>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</si>
  <si>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</si>
  <si>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</si>
  <si>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</si>
  <si>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</si>
  <si>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</si>
  <si>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</si>
  <si>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</si>
  <si>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</si>
  <si>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</si>
  <si>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</si>
  <si>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</si>
  <si>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</si>
  <si>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</si>
  <si>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</si>
  <si>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</si>
  <si>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</si>
  <si>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</si>
  <si>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</si>
  <si>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</si>
  <si>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</si>
  <si>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</si>
  <si>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</si>
  <si>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</si>
  <si>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</si>
  <si>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</si>
  <si>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</si>
  <si>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</si>
  <si>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</si>
  <si>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</si>
  <si>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</si>
  <si>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</si>
  <si>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</si>
  <si>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</si>
  <si>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</si>
  <si>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</si>
  <si>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</si>
  <si>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</si>
  <si>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</si>
  <si>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</si>
  <si>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</si>
  <si>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</si>
  <si>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</si>
  <si>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</si>
  <si>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</si>
  <si>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</si>
  <si>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</si>
  <si>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</si>
  <si>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</si>
  <si>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</si>
  <si>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</si>
  <si>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</si>
  <si>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</si>
  <si>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</si>
  <si>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</si>
  <si>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</si>
  <si>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</si>
  <si>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</si>
  <si>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</si>
  <si>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</si>
  <si>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</si>
  <si>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</si>
  <si>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</si>
  <si>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</si>
  <si>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</si>
  <si>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</si>
  <si>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</si>
  <si>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</si>
  <si>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</si>
  <si>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</si>
  <si>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</si>
  <si>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</si>
  <si>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</si>
  <si>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</si>
  <si>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</si>
  <si>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</si>
  <si>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</si>
  <si>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</si>
  <si>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</si>
  <si>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</si>
  <si>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</si>
  <si>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</si>
  <si>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</si>
  <si>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</si>
  <si>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</si>
  <si>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</si>
  <si>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</si>
  <si>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</si>
  <si>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</si>
  <si>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</si>
  <si>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</si>
  <si>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</si>
  <si>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</si>
  <si>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</si>
  <si>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</si>
  <si>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</si>
  <si>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</si>
  <si>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</si>
  <si>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</si>
  <si>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</si>
  <si>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</si>
  <si>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</si>
  <si>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</si>
  <si>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</si>
  <si>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</si>
  <si>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</si>
  <si>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</si>
  <si>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</si>
  <si>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</si>
  <si>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</si>
  <si>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</si>
  <si>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</si>
  <si>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</si>
  <si>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</si>
  <si>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</si>
  <si>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</si>
  <si>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</si>
  <si>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</si>
  <si>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</si>
  <si>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</si>
  <si>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</si>
  <si>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</si>
  <si>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</si>
  <si>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</si>
  <si>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</si>
  <si>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</si>
  <si>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</si>
  <si>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</si>
  <si>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</si>
  <si>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</si>
  <si>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</si>
  <si>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</si>
  <si>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</si>
  <si>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</si>
  <si>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</si>
  <si>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</si>
  <si>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</si>
  <si>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</si>
  <si>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</si>
  <si>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</si>
  <si>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</si>
  <si>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</si>
  <si>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</si>
  <si>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</si>
  <si>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</si>
  <si>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</si>
  <si>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</si>
  <si>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</si>
  <si>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</si>
  <si>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</si>
  <si>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</si>
  <si>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</si>
  <si>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</si>
  <si>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</si>
  <si>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</si>
  <si>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</si>
  <si>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</si>
  <si>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</si>
  <si>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</si>
  <si>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</si>
  <si>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</si>
  <si>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</si>
  <si>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</si>
  <si>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</si>
  <si>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</si>
  <si>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</si>
  <si>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</si>
  <si>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</si>
  <si>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</si>
  <si>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</si>
  <si>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</si>
  <si>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</si>
  <si>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</si>
  <si>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</si>
  <si>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</si>
  <si>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</si>
  <si>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</si>
  <si>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</si>
  <si>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</si>
  <si>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</si>
  <si>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</si>
  <si>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</si>
  <si>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</si>
  <si>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</si>
  <si>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</si>
  <si>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</si>
  <si>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</si>
  <si>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</si>
  <si>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</si>
  <si>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</si>
  <si>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</si>
  <si>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</si>
  <si>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</si>
  <si>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</si>
  <si>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</si>
  <si>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</si>
  <si>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</si>
  <si>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</si>
  <si>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</si>
  <si>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</si>
  <si>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</si>
  <si>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</si>
  <si>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</si>
  <si>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</si>
  <si>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</si>
  <si>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</si>
  <si>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</si>
  <si>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</si>
  <si>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</si>
  <si>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</si>
  <si>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</si>
  <si>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</si>
  <si>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</si>
  <si>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</si>
  <si>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</si>
  <si>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</si>
  <si>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</si>
  <si>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</si>
  <si>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</si>
  <si>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</si>
  <si>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</si>
  <si>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</si>
  <si>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</si>
  <si>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</si>
  <si>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</si>
  <si>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</si>
  <si>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</si>
  <si>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</si>
  <si>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</si>
  <si>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</si>
  <si>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</si>
  <si>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</si>
  <si>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</si>
  <si>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</si>
  <si>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</si>
  <si>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</si>
  <si>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</si>
  <si>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</si>
  <si>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</si>
  <si>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</si>
  <si>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</si>
  <si>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</si>
  <si>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</si>
  <si>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</si>
  <si>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</si>
  <si>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</si>
  <si>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</si>
  <si>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</si>
  <si>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</si>
  <si>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</si>
  <si>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</si>
  <si>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</si>
  <si>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</si>
  <si>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</si>
  <si>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</si>
  <si>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</si>
  <si>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</si>
  <si>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</si>
  <si>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</si>
  <si>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</si>
  <si>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</si>
  <si>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</si>
  <si>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</si>
  <si>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</si>
  <si>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</si>
  <si>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</si>
  <si>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</si>
  <si>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</si>
  <si>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</si>
  <si>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</si>
  <si>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</si>
  <si>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</si>
  <si>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</si>
  <si>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</si>
  <si>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</si>
  <si>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</si>
  <si>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</si>
  <si>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</si>
  <si>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</si>
  <si>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</si>
  <si>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</si>
  <si>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</si>
  <si>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</si>
  <si>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</si>
  <si>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</si>
  <si>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</si>
  <si>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</si>
  <si>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</si>
  <si>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</si>
  <si>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</si>
  <si>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</si>
  <si>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</si>
  <si>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</si>
  <si>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</si>
  <si>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</si>
  <si>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</si>
  <si>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</si>
  <si>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</si>
  <si>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</si>
  <si>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</si>
  <si>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</si>
  <si>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</si>
  <si>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</si>
  <si>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</si>
  <si>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</si>
  <si>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</si>
  <si>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</si>
  <si>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</si>
  <si>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</si>
  <si>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</si>
  <si>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</si>
  <si>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</si>
  <si>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</si>
  <si>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</si>
  <si>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</si>
  <si>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</si>
  <si>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</si>
  <si>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</si>
  <si>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</si>
  <si>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</si>
  <si>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</si>
  <si>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</si>
  <si>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</si>
  <si>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</si>
  <si>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</si>
  <si>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</si>
  <si>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</si>
  <si>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</si>
  <si>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</si>
  <si>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</si>
  <si>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</si>
  <si>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</si>
  <si>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</si>
  <si>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</si>
  <si>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</si>
  <si>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</si>
  <si>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</si>
  <si>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</si>
  <si>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</si>
  <si>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</si>
  <si>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</si>
  <si>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</si>
  <si>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</si>
  <si>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</si>
  <si>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</si>
  <si>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</si>
  <si>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</si>
  <si>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</si>
  <si>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</si>
  <si>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</si>
  <si>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</si>
  <si>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</si>
  <si>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</si>
  <si>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</si>
  <si>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</si>
  <si>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</si>
  <si>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</si>
  <si>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</si>
  <si>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</si>
  <si>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</si>
  <si>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</si>
  <si>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</si>
  <si>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</si>
  <si>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</si>
  <si>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</si>
  <si>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</si>
  <si>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</si>
  <si>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</si>
  <si>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</si>
  <si>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</si>
  <si>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</si>
  <si>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</si>
  <si>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</si>
  <si>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</si>
  <si>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</si>
  <si>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</si>
  <si>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</si>
  <si>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</si>
  <si>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</si>
  <si>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</si>
  <si>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</si>
  <si>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</si>
  <si>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</si>
  <si>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</si>
  <si>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</si>
  <si>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</si>
  <si>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</si>
  <si>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</si>
  <si>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</si>
  <si>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</si>
  <si>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</si>
  <si>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</si>
  <si>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</si>
  <si>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</si>
  <si>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</si>
  <si>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</si>
  <si>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</si>
  <si>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</si>
  <si>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</si>
  <si>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</si>
  <si>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</si>
  <si>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</si>
  <si>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</si>
  <si>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</si>
  <si>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</si>
  <si>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</si>
  <si>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</si>
  <si>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</si>
  <si>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</si>
  <si>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</si>
  <si>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</si>
  <si>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</si>
  <si>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</si>
  <si>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</si>
  <si>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</si>
  <si>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</si>
  <si>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</si>
  <si>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</si>
  <si>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</si>
  <si>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</si>
  <si>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</si>
  <si>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</si>
  <si>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</si>
  <si>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</si>
  <si>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</si>
  <si>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</si>
  <si>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</si>
  <si>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</si>
  <si>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</si>
  <si>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</si>
  <si>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</si>
  <si>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</si>
  <si>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</si>
  <si>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</si>
  <si>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</si>
  <si>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</si>
  <si>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</si>
  <si>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</si>
  <si>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</si>
  <si>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</si>
  <si>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</si>
  <si>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</si>
  <si>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</si>
  <si>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</si>
  <si>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</si>
  <si>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</si>
  <si>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</si>
  <si>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</si>
  <si>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</si>
  <si>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</si>
  <si>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</si>
  <si>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</si>
  <si>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</si>
  <si>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</si>
  <si>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</si>
  <si>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</si>
  <si>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</si>
  <si>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</si>
  <si>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</si>
  <si>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</si>
  <si>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</si>
  <si>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</si>
  <si>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</si>
  <si>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</si>
  <si>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</si>
  <si>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</si>
  <si>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</si>
  <si>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</si>
  <si>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</si>
  <si>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</si>
  <si>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</si>
  <si>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</si>
  <si>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</si>
  <si>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</si>
  <si>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</si>
  <si>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</si>
  <si>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</si>
  <si>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</si>
  <si>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</si>
  <si>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</si>
  <si>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</si>
  <si>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</si>
  <si>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</si>
  <si>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</si>
  <si>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</si>
  <si>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</si>
  <si>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</si>
  <si>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</si>
  <si>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</si>
  <si>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</si>
  <si>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</si>
  <si>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</si>
  <si>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</si>
  <si>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</si>
  <si>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</si>
  <si>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</si>
  <si>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</si>
  <si>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</si>
  <si>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</si>
  <si>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</si>
  <si>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</si>
  <si>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</si>
  <si>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</si>
  <si>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</si>
  <si>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</si>
  <si>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</si>
  <si>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</si>
  <si>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</si>
  <si>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</si>
  <si>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</si>
  <si>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</si>
  <si>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</si>
  <si>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</si>
  <si>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</si>
  <si>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</si>
  <si>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</si>
  <si>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</si>
  <si>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</si>
  <si>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</si>
  <si>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</si>
  <si>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</si>
  <si>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</si>
  <si>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</si>
  <si>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</si>
  <si>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</si>
  <si>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</si>
  <si>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</si>
  <si>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</si>
  <si>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</si>
  <si>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</si>
  <si>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</si>
  <si>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</si>
  <si>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</si>
  <si>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</si>
  <si>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</si>
  <si>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</si>
  <si>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</si>
  <si>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</si>
  <si>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</si>
  <si>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</si>
  <si>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</si>
  <si>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</si>
  <si>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</si>
  <si>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</si>
  <si>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</si>
  <si>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</si>
  <si>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</si>
  <si>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</si>
  <si>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</si>
  <si>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</si>
  <si>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</si>
  <si>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</si>
  <si>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</si>
  <si>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</si>
  <si>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</si>
  <si>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</si>
  <si>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</si>
  <si>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</si>
  <si>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</si>
  <si>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</si>
  <si>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</si>
  <si>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</si>
  <si>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</si>
  <si>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</si>
  <si>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</si>
  <si>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</si>
  <si>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</si>
  <si>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</si>
  <si>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</si>
  <si>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</si>
  <si>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</si>
  <si>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</si>
  <si>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</si>
  <si>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</si>
  <si>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</si>
  <si>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</si>
  <si>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</si>
  <si>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</si>
  <si>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</si>
  <si>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</si>
  <si>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</si>
  <si>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</si>
  <si>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</si>
  <si>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</si>
  <si>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</si>
  <si>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</si>
  <si>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</si>
  <si>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</si>
  <si>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</si>
  <si>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</si>
  <si>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</si>
  <si>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</si>
  <si>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</si>
  <si>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</si>
  <si>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</si>
  <si>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</si>
  <si>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</si>
  <si>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</si>
  <si>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</si>
  <si>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</si>
  <si>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</si>
  <si>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</si>
  <si>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</si>
  <si>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</si>
  <si>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</si>
  <si>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</si>
  <si>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</si>
  <si>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</si>
  <si>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</si>
  <si>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</si>
  <si>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</si>
  <si>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</si>
  <si>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</si>
  <si>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</si>
  <si>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</si>
  <si>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</si>
  <si>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</si>
  <si>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</si>
  <si>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</si>
  <si>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</si>
  <si>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</si>
  <si>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</si>
  <si>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</si>
  <si>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</si>
  <si>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</si>
  <si>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</si>
  <si>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</si>
  <si>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</si>
  <si>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</si>
  <si>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</si>
  <si>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</si>
  <si>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</si>
  <si>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</si>
  <si>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</si>
  <si>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</si>
  <si>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</si>
  <si>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</si>
  <si>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</si>
  <si>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</si>
  <si>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</si>
  <si>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</si>
  <si>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</si>
  <si>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</si>
  <si>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</si>
  <si>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</si>
  <si>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</si>
  <si>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</si>
  <si>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</si>
  <si>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</si>
  <si>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</si>
  <si>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</si>
  <si>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</si>
  <si>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</si>
  <si>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</si>
  <si>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</si>
  <si>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</si>
  <si>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</si>
  <si>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</si>
  <si>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</si>
  <si>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</si>
  <si>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</si>
  <si>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</si>
  <si>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</si>
  <si>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</si>
  <si>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</si>
  <si>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</si>
  <si>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</si>
  <si>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</si>
  <si>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</si>
  <si>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</si>
  <si>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</si>
  <si>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</si>
  <si>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</si>
  <si>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</si>
  <si>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</si>
  <si>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</si>
  <si>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</si>
  <si>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</si>
  <si>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</si>
  <si>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</si>
  <si>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</si>
  <si>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</si>
  <si>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</si>
  <si>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</si>
  <si>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</si>
  <si>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</si>
  <si>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</si>
  <si>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</si>
  <si>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</si>
  <si>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</si>
  <si>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</si>
  <si>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</si>
  <si>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</si>
  <si>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</si>
  <si>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</si>
  <si>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</si>
  <si>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</si>
  <si>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</si>
  <si>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</si>
  <si>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</si>
  <si>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</si>
  <si>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</si>
  <si>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</si>
  <si>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</si>
  <si>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</si>
  <si>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</si>
  <si>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</si>
  <si>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</si>
  <si>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</si>
  <si>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</si>
  <si>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</si>
  <si>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</si>
  <si>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</si>
  <si>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</si>
  <si>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</si>
  <si>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</si>
  <si>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</si>
  <si>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</si>
  <si>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</si>
  <si>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</si>
  <si>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</si>
  <si>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</si>
  <si>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</si>
  <si>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</si>
  <si>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</si>
  <si>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</si>
  <si>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</si>
  <si>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</si>
  <si>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</si>
  <si>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</si>
  <si>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</si>
  <si>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</si>
  <si>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</si>
  <si>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</si>
  <si>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</si>
  <si>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</si>
  <si>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</si>
  <si>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</si>
  <si>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</si>
  <si>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</si>
  <si>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</si>
  <si>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</si>
  <si>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</si>
  <si>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</si>
  <si>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</si>
  <si>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</si>
  <si>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</si>
  <si>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</si>
  <si>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</si>
  <si>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</si>
  <si>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</si>
  <si>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</si>
  <si>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</si>
  <si>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</si>
  <si>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</si>
  <si>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</si>
  <si>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</si>
  <si>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</si>
  <si>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</si>
  <si>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</si>
  <si>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</si>
  <si>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</si>
  <si>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</si>
  <si>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</si>
  <si>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</si>
  <si>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</si>
  <si>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</si>
  <si>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</si>
  <si>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</si>
  <si>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</si>
  <si>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</si>
  <si>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</si>
  <si>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</si>
  <si>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</si>
  <si>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</si>
  <si>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</si>
  <si>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</si>
  <si>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</si>
  <si>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</si>
  <si>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</si>
  <si>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</si>
  <si>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</si>
  <si>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</si>
  <si>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</si>
  <si>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</si>
  <si>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</si>
  <si>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</si>
  <si>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</si>
  <si>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</si>
  <si>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</si>
  <si>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</si>
  <si>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</si>
  <si>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</si>
  <si>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</si>
  <si>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</si>
  <si>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</si>
  <si>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</si>
  <si>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</si>
  <si>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</si>
  <si>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</si>
  <si>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</si>
  <si>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</si>
  <si>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</si>
  <si>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</si>
  <si>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</si>
  <si>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</si>
  <si>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</si>
  <si>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</si>
  <si>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</si>
  <si>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</si>
  <si>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</si>
  <si>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</si>
  <si>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</si>
  <si>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</si>
  <si>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</si>
  <si>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</si>
  <si>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</si>
  <si>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</si>
  <si>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</si>
  <si>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</si>
  <si>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</si>
  <si>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</si>
  <si>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</si>
  <si>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</si>
  <si>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</si>
  <si>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</si>
  <si>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</si>
  <si>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</si>
  <si>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</si>
  <si>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</si>
  <si>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</si>
  <si>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</si>
  <si>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</si>
  <si>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</si>
  <si>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</si>
  <si>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</si>
  <si>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</si>
  <si>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</si>
  <si>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</si>
  <si>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</si>
  <si>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</si>
  <si>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</si>
  <si>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</si>
  <si>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</si>
  <si>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</si>
  <si>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</si>
  <si>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</si>
  <si>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</si>
  <si>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</si>
  <si>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</si>
  <si>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</si>
  <si>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</si>
  <si>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</si>
  <si>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</si>
  <si>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</si>
  <si>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</si>
  <si>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</si>
  <si>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</si>
  <si>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</si>
  <si>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</si>
  <si>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</si>
  <si>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</si>
  <si>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</si>
  <si>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</si>
  <si>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</si>
  <si>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</si>
  <si>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</si>
  <si>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</si>
  <si>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</si>
  <si>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</si>
  <si>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</si>
  <si>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</si>
  <si>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</si>
  <si>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</si>
  <si>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</si>
  <si>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</si>
  <si>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</si>
  <si>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</si>
  <si>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</si>
  <si>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</si>
  <si>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</si>
  <si>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</si>
  <si>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</si>
  <si>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</si>
  <si>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</si>
  <si>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</si>
  <si>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</si>
  <si>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</si>
  <si>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</si>
  <si>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</si>
  <si>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</si>
  <si>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</si>
  <si>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</si>
  <si>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</si>
  <si>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</si>
  <si>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</si>
  <si>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</si>
  <si>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</si>
  <si>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</si>
  <si>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</si>
  <si>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</si>
  <si>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</si>
  <si>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</si>
  <si>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</si>
  <si>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</si>
  <si>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</si>
  <si>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</si>
  <si>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</si>
  <si>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</si>
  <si>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</si>
  <si>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</si>
  <si>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</si>
  <si>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</si>
  <si>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</si>
  <si>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</si>
  <si>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</si>
  <si>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</si>
  <si>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</si>
  <si>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</si>
  <si>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</si>
  <si>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</si>
  <si>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</si>
  <si>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</si>
  <si>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</si>
  <si>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</si>
  <si>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</si>
  <si>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</si>
  <si>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</si>
  <si>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</si>
  <si>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</si>
  <si>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</si>
  <si>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</si>
  <si>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</si>
  <si>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</si>
  <si>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</si>
  <si>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</si>
  <si>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</si>
  <si>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</si>
  <si>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</si>
  <si>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</si>
  <si>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</si>
  <si>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</si>
  <si>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</si>
  <si>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</si>
  <si>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</si>
  <si>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</si>
  <si>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</si>
  <si>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</si>
  <si>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</si>
  <si>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</si>
  <si>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</si>
  <si>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</si>
  <si>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</si>
  <si>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</si>
  <si>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</si>
  <si>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</si>
  <si>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</si>
  <si>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</si>
  <si>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</si>
  <si>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</si>
  <si>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</si>
  <si>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</si>
  <si>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</si>
  <si>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</si>
  <si>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</si>
  <si>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</si>
  <si>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</si>
  <si>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</si>
  <si>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</si>
  <si>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</si>
  <si>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</si>
  <si>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</si>
  <si>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</si>
  <si>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</si>
  <si>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</si>
  <si>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</si>
  <si>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</si>
  <si>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</si>
  <si>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</si>
  <si>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</si>
  <si>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</si>
  <si>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</si>
  <si>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</si>
  <si>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</si>
  <si>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</si>
  <si>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</si>
  <si>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</si>
  <si>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</si>
  <si>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</si>
  <si>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</si>
  <si>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</si>
  <si>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</si>
  <si>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</si>
  <si>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</si>
  <si>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</si>
  <si>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</si>
  <si>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</si>
  <si>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</si>
  <si>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</si>
  <si>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</si>
  <si>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</si>
  <si>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</si>
  <si>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</si>
  <si>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</si>
  <si>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</si>
  <si>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</si>
  <si>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</si>
  <si>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</si>
  <si>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</si>
  <si>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</si>
  <si>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</si>
  <si>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</si>
  <si>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</si>
  <si>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</si>
  <si>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</si>
  <si>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</si>
  <si>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</si>
  <si>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</si>
  <si>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</si>
  <si>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</si>
  <si>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</si>
  <si>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</si>
  <si>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</si>
  <si>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</si>
  <si>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</si>
  <si>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</si>
  <si>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</si>
  <si>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</si>
  <si>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</si>
  <si>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</si>
  <si>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</si>
  <si>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</si>
  <si>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</si>
  <si>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</si>
  <si>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</si>
  <si>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</si>
  <si>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</si>
  <si>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</si>
  <si>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</si>
  <si>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</si>
  <si>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</si>
  <si>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</si>
  <si>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</si>
  <si>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</si>
  <si>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</si>
  <si>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</si>
  <si>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</si>
  <si>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</si>
  <si>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</si>
  <si>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</si>
  <si>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</si>
  <si>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</si>
  <si>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</si>
  <si>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</si>
  <si>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</si>
  <si>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</si>
  <si>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</si>
  <si>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</si>
  <si>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</si>
  <si>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</si>
  <si>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</si>
  <si>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</si>
  <si>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</si>
  <si>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</si>
  <si>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</si>
  <si>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</si>
  <si>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</si>
  <si>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</si>
  <si>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</si>
  <si>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</si>
  <si>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</si>
  <si>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</si>
  <si>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</si>
  <si>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</si>
  <si>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</si>
  <si>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</si>
  <si>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</si>
  <si>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</si>
  <si>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</si>
  <si>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</si>
  <si>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</si>
  <si>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</si>
  <si>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</si>
  <si>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</si>
  <si>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</si>
  <si>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</si>
  <si>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</si>
  <si>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</si>
  <si>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</si>
  <si>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</si>
  <si>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</si>
  <si>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</si>
  <si>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</si>
  <si>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</si>
  <si>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</si>
  <si>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</si>
  <si>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</si>
  <si>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</si>
  <si>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</si>
  <si>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</si>
  <si>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</si>
  <si>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</si>
  <si>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</si>
  <si>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</si>
  <si>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</si>
  <si>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</si>
  <si>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</si>
  <si>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</si>
  <si>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</si>
  <si>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</si>
  <si>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</si>
  <si>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</si>
  <si>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</si>
  <si>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</si>
  <si>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</si>
  <si>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</si>
  <si>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</si>
  <si>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</si>
  <si>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</si>
  <si>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</si>
  <si>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</si>
  <si>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</si>
  <si>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</si>
  <si>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</si>
  <si>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</si>
  <si>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</si>
  <si>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</si>
  <si>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</si>
  <si>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</si>
  <si>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</si>
  <si>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</si>
  <si>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</si>
  <si>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</si>
  <si>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</si>
  <si>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</si>
  <si>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</si>
  <si>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</si>
  <si>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</si>
  <si>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</si>
  <si>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</si>
  <si>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</si>
  <si>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</si>
  <si>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</si>
  <si>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</si>
  <si>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</si>
  <si>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</si>
  <si>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</si>
  <si>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</si>
  <si>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</si>
  <si>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</si>
  <si>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</si>
  <si>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</si>
  <si>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</si>
  <si>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</si>
  <si>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</si>
  <si>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</si>
  <si>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</si>
  <si>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</si>
  <si>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</si>
  <si>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</si>
  <si>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</si>
  <si>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</si>
  <si>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</si>
  <si>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</si>
  <si>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</si>
  <si>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</si>
  <si>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</si>
  <si>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</si>
  <si>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</si>
  <si>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</si>
  <si>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</si>
  <si>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</si>
  <si>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</si>
  <si>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</si>
  <si>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</si>
  <si>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</si>
  <si>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</si>
  <si>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</si>
  <si>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</si>
  <si>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</si>
  <si>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</si>
  <si>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</si>
  <si>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</si>
  <si>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</si>
  <si>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</si>
  <si>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</si>
  <si>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</si>
  <si>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</si>
  <si>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</si>
  <si>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</si>
  <si>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</si>
  <si>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</si>
  <si>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</si>
  <si>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</si>
  <si>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</si>
  <si>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</si>
  <si>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</si>
  <si>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</si>
  <si>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</si>
  <si>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</si>
  <si>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</si>
  <si>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</si>
  <si>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</si>
  <si>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</si>
  <si>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</si>
  <si>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</si>
  <si>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</si>
  <si>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</si>
  <si>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</si>
  <si>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</si>
  <si>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</si>
  <si>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</si>
  <si>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</si>
  <si>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</si>
  <si>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</si>
  <si>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</si>
  <si>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</si>
  <si>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</si>
  <si>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</si>
  <si>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</si>
  <si>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</si>
  <si>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</si>
  <si>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</si>
  <si>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</si>
  <si>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</si>
  <si>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</si>
  <si>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</si>
  <si>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</si>
  <si>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</si>
  <si>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</si>
  <si>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</si>
  <si>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</si>
  <si>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</si>
  <si>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</si>
  <si>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</si>
  <si>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</si>
  <si>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</si>
  <si>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</si>
  <si>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</si>
  <si>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</si>
  <si>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</si>
  <si>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</si>
  <si>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</si>
  <si>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</si>
  <si>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</si>
  <si>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</si>
  <si>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</si>
  <si>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</si>
  <si>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</si>
  <si>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</si>
  <si>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</si>
  <si>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</si>
  <si>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</si>
  <si>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</si>
  <si>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</si>
  <si>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</si>
  <si>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</si>
  <si>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</si>
  <si>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</si>
  <si>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</si>
  <si>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</si>
  <si>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</si>
  <si>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</si>
  <si>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</si>
  <si>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</si>
  <si>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</si>
  <si>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</si>
  <si>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</si>
  <si>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</si>
  <si>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</si>
  <si>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</si>
  <si>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</si>
  <si>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</si>
  <si>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</si>
  <si>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</si>
  <si>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</si>
  <si>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</si>
  <si>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</si>
  <si>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</si>
  <si>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</si>
  <si>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</si>
  <si>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</si>
  <si>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</si>
  <si>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</si>
  <si>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</si>
  <si>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</si>
  <si>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</si>
  <si>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</si>
  <si>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</si>
  <si>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</si>
  <si>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</si>
  <si>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</si>
  <si>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</si>
  <si>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</si>
  <si>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</si>
  <si>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</si>
  <si>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</si>
  <si>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</si>
  <si>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</si>
  <si>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</si>
  <si>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</si>
  <si>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</si>
  <si>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</si>
  <si>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</si>
  <si>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</si>
  <si>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</si>
  <si>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</si>
  <si>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</si>
  <si>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</si>
  <si>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</si>
  <si>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</si>
  <si>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</si>
  <si>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</si>
  <si>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</si>
  <si>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</si>
  <si>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</si>
  <si>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</si>
  <si>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</si>
  <si>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</si>
  <si>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</si>
  <si>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</si>
  <si>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</si>
  <si>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</si>
  <si>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</si>
  <si>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</si>
  <si>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</si>
  <si>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</si>
  <si>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</si>
  <si>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</si>
  <si>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</si>
  <si>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</si>
  <si>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</si>
  <si>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</si>
  <si>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</si>
  <si>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</si>
  <si>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</si>
  <si>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</si>
  <si>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</si>
  <si>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</si>
  <si>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</si>
  <si>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</si>
  <si>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</si>
  <si>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</si>
  <si>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</si>
  <si>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</si>
  <si>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</si>
  <si>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</si>
  <si>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</si>
  <si>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</si>
  <si>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</si>
  <si>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</si>
  <si>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</si>
  <si>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</si>
  <si>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</si>
  <si>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</si>
  <si>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</si>
  <si>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</si>
  <si>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</si>
  <si>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</si>
  <si>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</si>
  <si>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</si>
  <si>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</si>
  <si>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</si>
  <si>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</si>
  <si>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</si>
  <si>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</si>
  <si>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</si>
  <si>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</si>
  <si>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</si>
  <si>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</si>
  <si>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</si>
  <si>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</si>
  <si>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</si>
  <si>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</si>
  <si>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</si>
  <si>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</si>
  <si>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</si>
  <si>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</si>
  <si>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</si>
  <si>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</si>
  <si>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</si>
  <si>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</si>
  <si>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</si>
  <si>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</si>
  <si>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</si>
  <si>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</si>
  <si>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</si>
  <si>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</si>
  <si>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</si>
  <si>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</si>
  <si>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</si>
  <si>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</si>
  <si>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</si>
  <si>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</si>
  <si>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</si>
  <si>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</si>
  <si>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</si>
  <si>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</si>
  <si>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</si>
  <si>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</si>
  <si>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</si>
  <si>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</si>
  <si>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</si>
  <si>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</si>
  <si>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</si>
  <si>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</si>
  <si>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</si>
  <si>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</si>
  <si>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</si>
  <si>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</si>
  <si>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</si>
  <si>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</si>
  <si>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</si>
  <si>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</si>
  <si>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</si>
  <si>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</si>
  <si>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</si>
  <si>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</si>
  <si>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</si>
  <si>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</si>
  <si>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</si>
  <si>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</si>
  <si>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</si>
  <si>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</si>
  <si>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</si>
  <si>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</si>
  <si>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</si>
  <si>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</si>
  <si>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</si>
  <si>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</si>
  <si>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</si>
  <si>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</si>
  <si>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</si>
  <si>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</si>
  <si>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</si>
  <si>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</si>
  <si>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</si>
  <si>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</si>
  <si>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</si>
  <si>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</si>
  <si>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</si>
  <si>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</si>
  <si>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</si>
  <si>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</si>
  <si>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</si>
  <si>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</si>
  <si>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</si>
  <si>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</si>
  <si>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</si>
  <si>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</si>
  <si>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</si>
  <si>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</si>
  <si>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</si>
  <si>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</si>
  <si>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</si>
  <si>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</si>
  <si>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</si>
  <si>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</si>
  <si>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</si>
  <si>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</si>
  <si>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</si>
  <si>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</si>
  <si>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</si>
  <si>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</si>
  <si>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</si>
  <si>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</si>
  <si>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</si>
  <si>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</si>
  <si>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</si>
  <si>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</si>
  <si>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</si>
  <si>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</si>
  <si>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</si>
  <si>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</si>
  <si>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</si>
  <si>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</si>
  <si>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</si>
  <si>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</si>
  <si>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</si>
  <si>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</si>
  <si>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</si>
  <si>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</si>
  <si>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</si>
  <si>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</si>
  <si>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</si>
  <si>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</si>
  <si>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</si>
  <si>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</si>
  <si>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</si>
  <si>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</si>
  <si>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</si>
  <si>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</si>
  <si>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</si>
  <si>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</si>
  <si>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</si>
  <si>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</si>
  <si>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</si>
  <si>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</si>
  <si>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</si>
  <si>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</si>
  <si>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</si>
  <si>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</si>
  <si>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</si>
  <si>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</si>
  <si>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</si>
  <si>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</si>
  <si>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</si>
  <si>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</si>
  <si>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</si>
  <si>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</si>
  <si>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</si>
  <si>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</si>
  <si>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</si>
  <si>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</si>
  <si>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</si>
  <si>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</si>
  <si>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</si>
  <si>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</si>
  <si>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</si>
  <si>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</si>
  <si>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</si>
  <si>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</si>
  <si>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</si>
  <si>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</si>
  <si>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</si>
  <si>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</si>
  <si>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</si>
  <si>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</si>
  <si>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</si>
  <si>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</si>
  <si>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</si>
  <si>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</si>
  <si>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</si>
  <si>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</si>
  <si>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</si>
  <si>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</si>
  <si>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</si>
  <si>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</si>
  <si>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</si>
  <si>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</si>
  <si>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</si>
  <si>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</si>
  <si>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</si>
  <si>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</si>
  <si>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</si>
  <si>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</si>
  <si>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</si>
  <si>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</si>
  <si>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</si>
  <si>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</si>
  <si>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</si>
  <si>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</si>
  <si>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</si>
  <si>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</si>
  <si>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</si>
  <si>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</si>
  <si>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</si>
  <si>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</si>
  <si>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</si>
  <si>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</si>
  <si>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</si>
  <si>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</si>
  <si>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</si>
  <si>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</si>
  <si>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</si>
  <si>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</si>
  <si>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</si>
  <si>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</si>
  <si>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</si>
  <si>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</si>
  <si>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</si>
  <si>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</si>
  <si>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</si>
  <si>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</si>
  <si>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</si>
  <si>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</si>
  <si>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</si>
  <si>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</si>
  <si>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</si>
  <si>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</si>
  <si>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</si>
  <si>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</si>
  <si>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</si>
  <si>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</si>
  <si>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</si>
  <si>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</si>
  <si>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</si>
  <si>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</si>
  <si>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</si>
  <si>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</si>
  <si>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</si>
  <si>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</si>
  <si>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</si>
  <si>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</si>
  <si>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</si>
  <si>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</si>
  <si>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</si>
  <si>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</si>
  <si>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</si>
  <si>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</si>
  <si>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</si>
  <si>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</si>
  <si>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</si>
  <si>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</si>
  <si>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</si>
  <si>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</si>
  <si>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</si>
  <si>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</si>
  <si>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</si>
  <si>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</si>
  <si>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</si>
  <si>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</si>
  <si>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</si>
  <si>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</si>
  <si>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</si>
  <si>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</si>
  <si>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</si>
  <si>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</si>
  <si>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</si>
  <si>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</si>
  <si>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</si>
  <si>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</si>
  <si>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</si>
  <si>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</si>
  <si>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</si>
  <si>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</si>
  <si>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</si>
  <si>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</si>
  <si>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</si>
  <si>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</si>
  <si>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</si>
  <si>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</si>
  <si>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</si>
  <si>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</si>
  <si>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</si>
  <si>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</si>
  <si>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</si>
  <si>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</si>
  <si>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</si>
  <si>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</si>
  <si>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</si>
  <si>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</si>
  <si>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</si>
  <si>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</si>
  <si>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</si>
  <si>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</si>
  <si>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</si>
  <si>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</si>
  <si>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</si>
  <si>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</si>
  <si>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</si>
  <si>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</si>
  <si>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</si>
  <si>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</si>
  <si>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</si>
  <si>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</si>
  <si>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</si>
  <si>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</si>
  <si>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</si>
  <si>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</si>
  <si>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</si>
  <si>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</si>
  <si>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</si>
  <si>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</si>
  <si>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</si>
  <si>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</si>
  <si>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</si>
  <si>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</si>
  <si>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</si>
  <si>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</si>
  <si>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</si>
  <si>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</si>
  <si>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</si>
  <si>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</si>
  <si>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</si>
  <si>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</si>
  <si>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</si>
  <si>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</si>
  <si>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</si>
  <si>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</si>
  <si>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</si>
  <si>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</si>
  <si>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</si>
  <si>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</si>
  <si>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</si>
  <si>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</si>
  <si>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</si>
  <si>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</si>
  <si>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</si>
  <si>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</si>
  <si>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</si>
  <si>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</si>
  <si>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</si>
  <si>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</si>
  <si>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</si>
  <si>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</si>
  <si>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</si>
  <si>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</si>
  <si>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</si>
  <si>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</si>
  <si>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</si>
  <si>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</si>
  <si>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</si>
  <si>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</si>
  <si>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</si>
  <si>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</si>
  <si>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</si>
  <si>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</si>
  <si>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</si>
  <si>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</si>
  <si>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</si>
  <si>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</si>
  <si>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</si>
  <si>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</si>
  <si>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</si>
  <si>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</si>
  <si>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</si>
  <si>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</si>
  <si>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</si>
  <si>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</si>
  <si>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</si>
  <si>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</si>
  <si>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</si>
  <si>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</si>
  <si>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</si>
  <si>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</si>
  <si>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</si>
  <si>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</si>
  <si>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</si>
  <si>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</si>
  <si>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</si>
  <si>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</si>
  <si>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</si>
  <si>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</si>
  <si>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</si>
  <si>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</si>
  <si>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</si>
  <si>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</si>
  <si>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</si>
  <si>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</si>
  <si>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</si>
  <si>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</si>
  <si>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</si>
  <si>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</si>
  <si>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</si>
  <si>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</si>
  <si>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</si>
  <si>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</si>
  <si>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</si>
  <si>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</si>
  <si>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</si>
  <si>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</si>
  <si>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</si>
  <si>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</si>
  <si>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</si>
  <si>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</si>
  <si>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</si>
  <si>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</si>
  <si>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</si>
  <si>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</si>
  <si>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</si>
  <si>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</si>
  <si>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</si>
  <si>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</si>
  <si>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</si>
  <si>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</si>
  <si>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</si>
  <si>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</si>
  <si>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</si>
  <si>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</si>
  <si>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</si>
  <si>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</si>
  <si>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</si>
  <si>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</si>
  <si>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</si>
  <si>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</si>
  <si>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</si>
  <si>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</si>
  <si>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</si>
  <si>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</si>
  <si>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</si>
  <si>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</si>
  <si>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</si>
  <si>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</si>
  <si>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</si>
  <si>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</si>
  <si>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</si>
  <si>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</si>
  <si>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</si>
  <si>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</si>
  <si>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</si>
  <si>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</si>
  <si>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</si>
  <si>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</si>
  <si>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</si>
  <si>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</si>
  <si>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</si>
  <si>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</si>
  <si>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</si>
  <si>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</si>
  <si>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</si>
  <si>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</si>
  <si>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</si>
  <si>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</si>
  <si>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</si>
  <si>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</si>
  <si>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</si>
  <si>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</si>
  <si>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</si>
  <si>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</si>
  <si>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</si>
  <si>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</si>
  <si>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</si>
  <si>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</si>
  <si>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</si>
  <si>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</si>
  <si>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</si>
  <si>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</si>
  <si>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</si>
  <si>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</si>
  <si>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</si>
  <si>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</si>
  <si>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</si>
  <si>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</si>
  <si>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</si>
  <si>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</si>
  <si>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</si>
  <si>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</si>
  <si>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</si>
  <si>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</si>
  <si>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</si>
  <si>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</si>
  <si>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</si>
  <si>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</si>
  <si>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</si>
  <si>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</si>
  <si>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</si>
  <si>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</si>
  <si>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</si>
  <si>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</si>
  <si>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</si>
  <si>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</si>
  <si>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</si>
  <si>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</si>
  <si>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</si>
  <si>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</si>
  <si>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</si>
  <si>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</si>
  <si>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</si>
  <si>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</si>
  <si>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</si>
  <si>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</si>
  <si>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</si>
  <si>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</si>
  <si>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</si>
  <si>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</si>
  <si>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</si>
  <si>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</si>
  <si>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</si>
  <si>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</si>
  <si>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</si>
  <si>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</si>
  <si>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</si>
  <si>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</si>
  <si>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</si>
  <si>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</si>
  <si>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</si>
  <si>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</si>
  <si>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</si>
  <si>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</si>
  <si>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</si>
  <si>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</si>
  <si>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</si>
  <si>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</si>
  <si>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</si>
  <si>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</si>
  <si>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</si>
  <si>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</si>
  <si>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</si>
  <si>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</si>
  <si>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</si>
  <si>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</si>
  <si>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</si>
  <si>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</si>
  <si>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</si>
  <si>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</si>
  <si>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</si>
  <si>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</si>
  <si>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</si>
  <si>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</si>
  <si>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</si>
  <si>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</si>
  <si>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</si>
  <si>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</si>
  <si>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</si>
  <si>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</si>
  <si>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</si>
  <si>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</si>
  <si>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</si>
  <si>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</si>
  <si>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</si>
  <si>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</si>
  <si>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</si>
  <si>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</si>
  <si>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</si>
  <si>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</si>
  <si>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</si>
  <si>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</si>
  <si>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</si>
  <si>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</si>
  <si>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</si>
  <si>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</si>
  <si>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</si>
  <si>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</si>
  <si>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</si>
  <si>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</si>
  <si>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</si>
  <si>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</si>
  <si>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</si>
  <si>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</si>
  <si>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</si>
  <si>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</si>
  <si>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</si>
  <si>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</si>
  <si>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</si>
  <si>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</si>
  <si>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</si>
  <si>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</si>
  <si>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</si>
  <si>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</si>
  <si>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</si>
  <si>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</si>
  <si>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</si>
  <si>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</si>
  <si>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</si>
  <si>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</si>
  <si>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</si>
  <si>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</si>
  <si>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</si>
  <si>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</si>
  <si>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</si>
  <si>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</si>
  <si>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</si>
  <si>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</si>
  <si>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</si>
  <si>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</si>
  <si>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</si>
  <si>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</si>
  <si>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</si>
  <si>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</si>
  <si>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</si>
  <si>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</si>
  <si>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</si>
  <si>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</si>
  <si>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</si>
  <si>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</si>
  <si>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</si>
  <si>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</si>
  <si>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</si>
  <si>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</si>
  <si>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</si>
  <si>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</si>
  <si>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</si>
  <si>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</si>
  <si>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</si>
  <si>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</si>
  <si>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</si>
  <si>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</si>
  <si>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</si>
  <si>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</si>
  <si>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</si>
  <si>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</si>
  <si>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</si>
  <si>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</si>
  <si>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</si>
  <si>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</si>
  <si>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</si>
  <si>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</si>
  <si>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</si>
  <si>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</si>
  <si>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</si>
  <si>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</si>
  <si>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</si>
  <si>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</si>
  <si>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</si>
  <si>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</si>
  <si>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</si>
  <si>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</si>
  <si>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</si>
  <si>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</si>
  <si>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</si>
  <si>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</si>
  <si>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</si>
  <si>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</si>
  <si>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</si>
  <si>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</si>
  <si>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</si>
  <si>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</si>
  <si>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</si>
  <si>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</si>
  <si>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</si>
  <si>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</si>
  <si>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</si>
  <si>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</si>
  <si>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</si>
  <si>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</si>
  <si>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</si>
  <si>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</si>
  <si>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</si>
  <si>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</si>
  <si>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</si>
  <si>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</si>
  <si>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</si>
  <si>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</si>
  <si>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</si>
  <si>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</si>
  <si>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</si>
  <si>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</si>
  <si>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</si>
  <si>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</si>
  <si>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</si>
  <si>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</si>
  <si>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</si>
  <si>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</si>
  <si>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</si>
  <si>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</si>
  <si>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</si>
  <si>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</si>
  <si>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</si>
  <si>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</si>
  <si>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</si>
  <si>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</si>
  <si>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</si>
  <si>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</si>
  <si>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</si>
  <si>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</si>
  <si>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</si>
  <si>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</si>
  <si>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</si>
  <si>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</si>
  <si>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</si>
  <si>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</si>
  <si>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</si>
  <si>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</si>
  <si>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</si>
  <si>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</si>
  <si>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</si>
  <si>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</si>
  <si>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</si>
  <si>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</si>
  <si>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</si>
  <si>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</si>
  <si>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</si>
  <si>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</si>
  <si>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</si>
  <si>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</si>
  <si>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</si>
  <si>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</si>
  <si>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</si>
  <si>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</si>
  <si>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</si>
  <si>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</si>
  <si>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</si>
  <si>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</si>
  <si>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</si>
  <si>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</si>
  <si>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</si>
  <si>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</si>
  <si>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</si>
  <si>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</si>
  <si>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</si>
  <si>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</si>
  <si>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</si>
  <si>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</si>
  <si>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</si>
  <si>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</si>
  <si>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</si>
  <si>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</si>
  <si>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</si>
  <si>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</si>
  <si>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</si>
  <si>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</si>
  <si>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</si>
  <si>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</si>
  <si>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</si>
  <si>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</si>
  <si>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</si>
  <si>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</si>
  <si>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</si>
  <si>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</si>
  <si>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</si>
  <si>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</si>
  <si>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</si>
  <si>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</si>
  <si>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</si>
  <si>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</si>
  <si>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</si>
  <si>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</si>
  <si>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</si>
  <si>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</si>
  <si>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</si>
  <si>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</si>
  <si>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</si>
  <si>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</si>
  <si>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</si>
  <si>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</si>
  <si>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</si>
  <si>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</si>
  <si>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</si>
  <si>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</si>
  <si>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</si>
  <si>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</si>
  <si>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</si>
  <si>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</si>
  <si>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</si>
  <si>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</si>
  <si>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</si>
  <si>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</si>
  <si>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</si>
  <si>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</si>
  <si>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</si>
  <si>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</si>
  <si>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</si>
  <si>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</si>
  <si>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</si>
  <si>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</si>
  <si>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</si>
  <si>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</si>
  <si>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</si>
  <si>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</si>
  <si>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</si>
  <si>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</si>
  <si>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</si>
  <si>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</si>
  <si>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</si>
  <si>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</si>
  <si>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</si>
  <si>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</si>
  <si>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</si>
  <si>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</si>
  <si>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</si>
  <si>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</si>
  <si>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</si>
  <si>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</si>
  <si>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</si>
  <si>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</si>
  <si>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</si>
  <si>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</si>
  <si>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</si>
  <si>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</si>
  <si>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</si>
  <si>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</si>
  <si>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</si>
  <si>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</si>
  <si>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</si>
  <si>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</si>
  <si>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</si>
  <si>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</si>
  <si>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</si>
  <si>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</si>
  <si>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</si>
  <si>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</si>
  <si>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</si>
  <si>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</si>
  <si>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</si>
  <si>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</si>
  <si>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</si>
  <si>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</si>
  <si>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</si>
  <si>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</si>
  <si>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</si>
  <si>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</si>
  <si>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</si>
  <si>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</si>
  <si>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</si>
  <si>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</si>
  <si>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</si>
  <si>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</si>
  <si>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</si>
  <si>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</si>
  <si>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</si>
  <si>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</si>
  <si>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</si>
  <si>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</si>
  <si>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</si>
  <si>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</si>
  <si>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</si>
  <si>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</si>
  <si>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</si>
  <si>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</si>
  <si>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</si>
  <si>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</si>
  <si>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</si>
  <si>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</si>
  <si>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</si>
  <si>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</si>
  <si>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</si>
  <si>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</si>
  <si>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</si>
  <si>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</si>
  <si>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</si>
  <si>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</si>
  <si>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</si>
  <si>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</si>
  <si>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</si>
  <si>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</si>
  <si>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</si>
  <si>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</si>
  <si>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</si>
  <si>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</si>
  <si>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</si>
  <si>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</si>
  <si>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</si>
  <si>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</si>
  <si>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</si>
  <si>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</si>
  <si>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</si>
  <si>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</si>
  <si>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</si>
  <si>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</si>
  <si>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</si>
  <si>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</si>
  <si>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</si>
  <si>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</si>
  <si>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</si>
  <si>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</si>
  <si>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</si>
  <si>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</si>
  <si>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</si>
  <si>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</si>
  <si>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</si>
  <si>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</si>
  <si>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</si>
  <si>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</si>
  <si>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</si>
  <si>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</si>
  <si>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</si>
  <si>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</si>
  <si>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</si>
  <si>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</si>
  <si>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</si>
  <si>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</si>
  <si>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</si>
  <si>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</si>
  <si>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</si>
  <si>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</si>
  <si>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</si>
  <si>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</si>
  <si>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</si>
  <si>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</si>
  <si>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</si>
  <si>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</si>
  <si>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</si>
  <si>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</si>
  <si>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</si>
  <si>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</si>
  <si>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</si>
  <si>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</si>
  <si>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</si>
  <si>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</si>
  <si>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</si>
  <si>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</si>
  <si>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</si>
  <si>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</si>
  <si>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</si>
  <si>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</si>
  <si>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</si>
  <si>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</si>
  <si>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</si>
  <si>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</si>
  <si>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</si>
  <si>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</si>
  <si>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</si>
  <si>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</si>
  <si>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</si>
  <si>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</si>
  <si>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</si>
  <si>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</si>
  <si>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</si>
  <si>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</si>
  <si>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</si>
  <si>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</si>
  <si>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</si>
  <si>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</si>
  <si>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</si>
  <si>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</si>
  <si>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</si>
  <si>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</si>
  <si>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</si>
  <si>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</si>
  <si>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</si>
  <si>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</si>
  <si>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</si>
  <si>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</si>
  <si>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</si>
  <si>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</si>
  <si>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</si>
  <si>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</si>
  <si>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</si>
  <si>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</si>
  <si>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</si>
  <si>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</si>
  <si>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</si>
  <si>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</si>
  <si>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</si>
  <si>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</si>
  <si>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</si>
  <si>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</si>
  <si>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</si>
  <si>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</si>
  <si>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</si>
  <si>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</si>
  <si>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</si>
  <si>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</si>
  <si>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</si>
  <si>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</si>
  <si>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</si>
  <si>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</si>
  <si>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</si>
  <si>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</si>
  <si>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</si>
  <si>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</si>
  <si>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</si>
  <si>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</si>
  <si>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</si>
  <si>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</si>
  <si>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</si>
  <si>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</si>
  <si>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</si>
  <si>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</si>
  <si>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</si>
  <si>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</si>
  <si>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</si>
  <si>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</si>
  <si>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</si>
  <si>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</si>
  <si>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</si>
  <si>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</si>
  <si>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</si>
  <si>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</si>
  <si>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</si>
  <si>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</si>
  <si>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</si>
  <si>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</si>
  <si>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</si>
  <si>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</si>
  <si>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</si>
  <si>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</si>
  <si>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</si>
  <si>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</si>
  <si>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</si>
  <si>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</si>
  <si>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</si>
  <si>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</si>
  <si>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</si>
  <si>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</si>
  <si>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</si>
  <si>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</si>
  <si>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</si>
  <si>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</si>
  <si>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</si>
  <si>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</si>
  <si>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</si>
  <si>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</si>
  <si>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</si>
  <si>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</si>
  <si>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</si>
  <si>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</si>
  <si>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</si>
  <si>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</si>
  <si>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</si>
  <si>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</si>
  <si>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</si>
  <si>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</si>
  <si>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</si>
  <si>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</si>
  <si>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</si>
  <si>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</si>
  <si>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</si>
  <si>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</si>
  <si>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</si>
  <si>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</si>
  <si>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</si>
  <si>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</si>
  <si>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</si>
  <si>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</si>
  <si>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</si>
  <si>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</si>
  <si>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</si>
  <si>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</si>
  <si>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</si>
  <si>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</si>
  <si>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</si>
  <si>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</si>
  <si>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</si>
  <si>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</si>
  <si>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</si>
  <si>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</si>
  <si>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</si>
  <si>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</si>
  <si>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</si>
  <si>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</si>
  <si>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</si>
  <si>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</si>
  <si>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</si>
  <si>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</si>
  <si>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</si>
  <si>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</si>
  <si>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</si>
  <si>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</si>
  <si>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</si>
  <si>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</si>
  <si>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</si>
  <si>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</si>
  <si>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</si>
  <si>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</si>
  <si>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</si>
  <si>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</si>
  <si>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</si>
  <si>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</si>
  <si>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</si>
  <si>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</si>
  <si>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</si>
  <si>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</si>
  <si>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</si>
  <si>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</si>
  <si>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</si>
  <si>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</si>
  <si>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</si>
  <si>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</si>
  <si>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</si>
  <si>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</si>
  <si>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</si>
  <si>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</si>
  <si>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</si>
  <si>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</si>
  <si>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</si>
  <si>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</si>
  <si>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</si>
  <si>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</si>
  <si>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</si>
  <si>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</si>
  <si>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</si>
  <si>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</si>
  <si>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</si>
  <si>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</si>
  <si>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</si>
  <si>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</si>
  <si>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</si>
  <si>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</si>
  <si>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</si>
  <si>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</si>
  <si>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</si>
  <si>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</si>
  <si>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</si>
  <si>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</si>
  <si>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</si>
  <si>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</si>
  <si>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</si>
  <si>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</si>
  <si>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</si>
  <si>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</si>
  <si>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</si>
  <si>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</si>
  <si>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</si>
  <si>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</si>
  <si>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</si>
  <si>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</si>
  <si>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</si>
  <si>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</si>
  <si>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</si>
  <si>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</si>
  <si>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</si>
  <si>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</si>
  <si>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</si>
  <si>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</si>
  <si>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</si>
  <si>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</si>
  <si>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</si>
  <si>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</si>
  <si>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</si>
  <si>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</si>
  <si>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</si>
  <si>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</si>
  <si>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</si>
  <si>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</si>
  <si>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</si>
  <si>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</si>
  <si>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</si>
  <si>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</si>
  <si>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</si>
  <si>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</si>
  <si>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</si>
  <si>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</si>
  <si>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</si>
  <si>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</si>
  <si>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</si>
  <si>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</si>
  <si>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</si>
  <si>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</si>
  <si>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</si>
  <si>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</si>
  <si>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</si>
  <si>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</si>
  <si>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</si>
  <si>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</si>
  <si>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</si>
  <si>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</si>
  <si>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</si>
  <si>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</si>
  <si>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</si>
  <si>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</si>
  <si>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</si>
  <si>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</si>
  <si>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</si>
  <si>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</si>
  <si>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</si>
  <si>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</si>
  <si>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</si>
  <si>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</si>
  <si>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</si>
  <si>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</si>
  <si>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</si>
  <si>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</si>
  <si>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</si>
  <si>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</si>
  <si>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</si>
  <si>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</si>
  <si>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</si>
  <si>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</si>
  <si>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</si>
  <si>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</si>
  <si>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</si>
  <si>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</si>
  <si>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</si>
  <si>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</si>
  <si>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</si>
  <si>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</si>
  <si>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</si>
  <si>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</si>
  <si>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</si>
  <si>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</si>
  <si>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</si>
  <si>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</si>
  <si>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</si>
  <si>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</si>
  <si>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</si>
  <si>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</si>
  <si>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</si>
  <si>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</si>
  <si>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</si>
  <si>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</si>
  <si>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</si>
  <si>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</si>
  <si>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</si>
  <si>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</si>
  <si>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</si>
  <si>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</si>
  <si>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</si>
  <si>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</si>
  <si>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</si>
  <si>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</si>
  <si>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</si>
  <si>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</si>
  <si>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</si>
  <si>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</si>
  <si>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</si>
  <si>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</si>
  <si>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</si>
  <si>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</si>
  <si>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</si>
  <si>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</si>
  <si>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</si>
  <si>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</si>
  <si>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</si>
  <si>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</si>
  <si>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</si>
  <si>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</si>
  <si>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</si>
  <si>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</si>
  <si>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</si>
  <si>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</si>
  <si>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</si>
  <si>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</si>
  <si>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</si>
  <si>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</si>
  <si>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</si>
  <si>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</si>
  <si>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</si>
  <si>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</si>
  <si>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</si>
  <si>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</si>
  <si>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</si>
  <si>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</si>
  <si>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</si>
  <si>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</si>
  <si>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</si>
  <si>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</si>
  <si>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</si>
  <si>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</si>
  <si>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</si>
  <si>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</si>
  <si>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</si>
  <si>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</si>
  <si>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</si>
  <si>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</si>
  <si>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</si>
  <si>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</si>
  <si>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</si>
  <si>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</si>
  <si>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</si>
  <si>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</si>
  <si>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</si>
  <si>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</si>
  <si>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</si>
  <si>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</si>
  <si>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</si>
  <si>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</si>
  <si>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</si>
  <si>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</si>
  <si>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</si>
  <si>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</si>
  <si>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</si>
  <si>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</si>
  <si>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</si>
  <si>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</si>
  <si>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</si>
  <si>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</si>
  <si>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</si>
  <si>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</si>
  <si>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</si>
  <si>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</si>
  <si>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</si>
  <si>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</si>
  <si>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</si>
  <si>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</si>
  <si>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</si>
  <si>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</si>
  <si>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</si>
  <si>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</si>
  <si>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</si>
  <si>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</si>
  <si>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</si>
  <si>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</si>
  <si>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</si>
  <si>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</si>
  <si>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</si>
  <si>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</si>
  <si>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</si>
  <si>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</si>
  <si>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</si>
  <si>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</si>
  <si>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</si>
  <si>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</si>
  <si>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</si>
  <si>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</si>
  <si>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</si>
  <si>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</si>
  <si>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</si>
  <si>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</si>
  <si>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</si>
  <si>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</si>
  <si>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</si>
  <si>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</si>
  <si>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</si>
  <si>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</si>
  <si>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</si>
  <si>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</si>
  <si>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</si>
  <si>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</si>
  <si>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</si>
  <si>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</si>
  <si>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</si>
  <si>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</si>
  <si>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</si>
  <si>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</si>
  <si>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</si>
  <si>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</si>
  <si>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</si>
  <si>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</si>
  <si>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</si>
  <si>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</si>
  <si>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</si>
  <si>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</si>
  <si>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</si>
  <si>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</si>
  <si>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</si>
  <si>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</si>
  <si>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</si>
  <si>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</si>
  <si>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</si>
  <si>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</si>
  <si>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</si>
  <si>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</si>
  <si>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</si>
  <si>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</si>
  <si>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</si>
  <si>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</si>
  <si>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</si>
  <si>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</si>
  <si>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</si>
  <si>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</si>
  <si>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</si>
  <si>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</si>
  <si>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</si>
  <si>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</si>
  <si>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</si>
  <si>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</si>
  <si>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</si>
  <si>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</si>
  <si>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</si>
  <si>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</si>
  <si>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</si>
  <si>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</si>
  <si>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</si>
  <si>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</si>
  <si>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</si>
  <si>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</si>
  <si>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</si>
  <si>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</si>
  <si>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</si>
  <si>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</si>
  <si>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</si>
  <si>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</si>
  <si>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</si>
  <si>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</si>
  <si>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</si>
  <si>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</si>
  <si>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</si>
  <si>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</si>
  <si>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</si>
  <si>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</si>
  <si>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</si>
  <si>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</si>
  <si>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</si>
  <si>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</si>
  <si>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</si>
  <si>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</si>
  <si>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</si>
  <si>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</si>
  <si>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</si>
  <si>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</si>
  <si>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</si>
  <si>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</si>
  <si>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</si>
  <si>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</si>
  <si>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</si>
  <si>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</si>
  <si>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</si>
  <si>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</si>
  <si>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</si>
  <si>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</si>
  <si>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</si>
  <si>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</si>
  <si>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</si>
  <si>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</si>
  <si>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</si>
  <si>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</si>
  <si>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</si>
  <si>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</si>
  <si>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</si>
  <si>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</si>
  <si>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</si>
  <si>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</si>
  <si>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</si>
  <si>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</si>
  <si>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</si>
  <si>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</si>
  <si>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</si>
  <si>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</si>
  <si>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</si>
  <si>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</si>
  <si>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</si>
  <si>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</si>
  <si>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</si>
  <si>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</si>
  <si>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</si>
  <si>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</si>
  <si>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</si>
  <si>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</si>
  <si>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</si>
  <si>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</si>
  <si>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</si>
  <si>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</si>
  <si>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</si>
  <si>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</si>
  <si>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</si>
  <si>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</si>
  <si>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</si>
  <si>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</si>
  <si>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</si>
  <si>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</si>
  <si>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</si>
  <si>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</si>
  <si>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</si>
  <si>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</si>
  <si>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</si>
  <si>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</si>
  <si>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</si>
  <si>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</si>
  <si>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</si>
  <si>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</si>
  <si>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</si>
  <si>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</si>
  <si>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</si>
  <si>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</si>
  <si>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</si>
  <si>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</si>
  <si>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</si>
  <si>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</si>
  <si>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</si>
  <si>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</si>
  <si>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</si>
  <si>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</si>
  <si>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</si>
  <si>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</si>
  <si>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</si>
  <si>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</si>
  <si>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</si>
  <si>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</si>
  <si>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</si>
  <si>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</si>
  <si>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</si>
  <si>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</si>
  <si>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</si>
  <si>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</si>
  <si>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</si>
  <si>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</si>
  <si>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</si>
  <si>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</si>
  <si>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</si>
  <si>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</si>
  <si>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</si>
  <si>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</si>
  <si>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</si>
  <si>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</si>
  <si>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</si>
  <si>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</si>
  <si>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</si>
  <si>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</si>
  <si>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</si>
  <si>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</si>
  <si>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</si>
  <si>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</si>
  <si>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</si>
  <si>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</si>
  <si>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</si>
  <si>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</si>
  <si>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</si>
  <si>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</si>
  <si>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</si>
  <si>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</si>
  <si>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</si>
  <si>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</si>
  <si>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</si>
  <si>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</si>
  <si>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</si>
  <si>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</si>
  <si>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</si>
  <si>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</si>
  <si>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</si>
  <si>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</si>
  <si>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</si>
  <si>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</si>
  <si>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</si>
  <si>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</si>
  <si>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</si>
  <si>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</si>
  <si>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</si>
  <si>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</si>
  <si>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</si>
  <si>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</si>
  <si>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</si>
  <si>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</si>
  <si>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</si>
  <si>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</si>
  <si>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</si>
  <si>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</si>
  <si>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</si>
  <si>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</si>
  <si>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</si>
  <si>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</si>
  <si>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</si>
  <si>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</si>
  <si>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</si>
  <si>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</si>
  <si>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</si>
  <si>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</si>
  <si>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</si>
  <si>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</si>
  <si>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</si>
  <si>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</si>
  <si>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</si>
  <si>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</si>
  <si>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</si>
  <si>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</si>
  <si>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</si>
  <si>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</si>
  <si>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</si>
  <si>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</si>
  <si>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</si>
  <si>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</si>
  <si>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</si>
  <si>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</si>
  <si>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</si>
  <si>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</si>
  <si>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</si>
  <si>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</si>
  <si>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</si>
  <si>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</si>
  <si>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</si>
  <si>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</si>
  <si>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</si>
  <si>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</si>
  <si>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</si>
  <si>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</si>
  <si>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</si>
  <si>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</si>
  <si>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</si>
  <si>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</si>
  <si>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</si>
  <si>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</si>
  <si>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</si>
  <si>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</si>
  <si>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</si>
  <si>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</si>
  <si>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</si>
  <si>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</si>
  <si>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</si>
  <si>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</si>
  <si>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</si>
  <si>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</si>
  <si>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</si>
  <si>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</si>
  <si>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</si>
  <si>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</si>
  <si>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</si>
  <si>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</si>
  <si>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</si>
  <si>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</si>
  <si>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</si>
  <si>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</si>
  <si>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</si>
  <si>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</si>
  <si>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</si>
  <si>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</si>
  <si>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</si>
  <si>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</si>
  <si>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</si>
  <si>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</si>
  <si>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</si>
  <si>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</si>
  <si>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</si>
  <si>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</si>
  <si>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</si>
  <si>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</si>
  <si>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</si>
  <si>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</si>
  <si>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</si>
  <si>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</si>
  <si>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</si>
  <si>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</si>
  <si>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</si>
  <si>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</si>
  <si>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</si>
  <si>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</si>
  <si>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</si>
  <si>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</si>
  <si>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</si>
  <si>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</si>
  <si>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</si>
  <si>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</si>
  <si>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</si>
  <si>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</si>
  <si>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</si>
  <si>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</si>
  <si>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</si>
  <si>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</si>
  <si>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</si>
  <si>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</si>
  <si>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</si>
  <si>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</si>
  <si>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</si>
  <si>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</si>
  <si>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</si>
  <si>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</si>
  <si>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</si>
  <si>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</si>
  <si>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</si>
  <si>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</si>
  <si>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</si>
  <si>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</si>
  <si>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</si>
  <si>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</si>
  <si>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</si>
  <si>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</si>
  <si>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</si>
  <si>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</si>
  <si>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</si>
  <si>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</si>
  <si>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</si>
  <si>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</si>
  <si>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</si>
  <si>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</si>
  <si>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</si>
  <si>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</si>
  <si>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</si>
  <si>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</si>
  <si>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</si>
  <si>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</si>
  <si>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</si>
  <si>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</si>
  <si>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</si>
  <si>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</si>
  <si>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</si>
  <si>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</si>
  <si>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</si>
  <si>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</si>
  <si>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</si>
  <si>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</si>
  <si>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</si>
  <si>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</si>
  <si>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</si>
  <si>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</si>
  <si>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</si>
  <si>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</si>
  <si>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</si>
  <si>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</si>
  <si>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</si>
  <si>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</si>
  <si>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</si>
  <si>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</si>
  <si>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</si>
  <si>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</si>
  <si>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</si>
  <si>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</si>
  <si>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</si>
  <si>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</si>
  <si>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</si>
  <si>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</si>
  <si>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</si>
  <si>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</si>
  <si>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</si>
  <si>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</si>
  <si>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</si>
  <si>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</si>
  <si>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</si>
  <si>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</si>
  <si>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</si>
  <si>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</si>
  <si>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</si>
  <si>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</si>
  <si>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</si>
  <si>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</si>
  <si>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</si>
  <si>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</si>
  <si>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</si>
  <si>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</si>
  <si>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</si>
  <si>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</si>
  <si>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</si>
  <si>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</si>
  <si>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</si>
  <si>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</si>
  <si>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</si>
  <si>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</si>
  <si>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</si>
  <si>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</si>
  <si>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</si>
  <si>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</si>
  <si>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</si>
  <si>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</si>
  <si>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</si>
  <si>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</si>
  <si>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</si>
  <si>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</si>
  <si>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</si>
  <si>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</si>
  <si>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</si>
  <si>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</si>
  <si>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</si>
  <si>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</si>
  <si>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</si>
  <si>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</si>
  <si>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</si>
  <si>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</si>
  <si>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</si>
  <si>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</si>
  <si>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</si>
  <si>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</si>
  <si>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</si>
  <si>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</si>
  <si>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</si>
  <si>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</si>
  <si>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</si>
  <si>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</si>
  <si>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</si>
  <si>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</si>
  <si>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</si>
  <si>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</si>
  <si>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</si>
  <si>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</si>
  <si>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</si>
  <si>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</si>
  <si>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</si>
  <si>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</si>
  <si>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</si>
  <si>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</si>
  <si>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</si>
  <si>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</si>
  <si>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</si>
  <si>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</si>
  <si>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</si>
  <si>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</si>
  <si>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</si>
  <si>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</si>
  <si>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</si>
  <si>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</si>
  <si>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</si>
  <si>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</si>
  <si>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</si>
  <si>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</si>
  <si>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</si>
  <si>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</si>
  <si>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</si>
  <si>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</si>
  <si>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</si>
  <si>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</si>
  <si>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</si>
  <si>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</si>
  <si>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</si>
  <si>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</si>
  <si>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</si>
  <si>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</si>
  <si>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</si>
  <si>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</si>
  <si>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</si>
  <si>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</si>
  <si>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</si>
  <si>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</si>
  <si>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</si>
  <si>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</si>
  <si>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</si>
  <si>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</si>
  <si>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</si>
  <si>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</si>
  <si>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</si>
  <si>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</si>
  <si>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</si>
  <si>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</si>
  <si>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</si>
  <si>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</si>
  <si>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</si>
  <si>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</si>
  <si>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</si>
  <si>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</si>
  <si>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</si>
  <si>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</si>
  <si>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</si>
  <si>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</si>
  <si>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</si>
  <si>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</si>
  <si>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</si>
  <si>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</si>
  <si>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</si>
  <si>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</si>
  <si>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</si>
  <si>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</si>
  <si>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</si>
  <si>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</si>
  <si>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</si>
  <si>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</si>
  <si>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</si>
  <si>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</si>
  <si>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</si>
  <si>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</si>
  <si>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</si>
  <si>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</si>
  <si>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</si>
  <si>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</si>
  <si>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</si>
  <si>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</si>
  <si>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</si>
  <si>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</si>
  <si>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</si>
  <si>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</si>
  <si>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</si>
  <si>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</si>
  <si>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</si>
  <si>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</si>
  <si>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</si>
  <si>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</si>
  <si>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</si>
  <si>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</si>
  <si>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</si>
  <si>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</si>
  <si>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</si>
  <si>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</si>
  <si>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</si>
  <si>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</si>
  <si>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</si>
  <si>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</si>
  <si>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</si>
  <si>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</si>
  <si>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</si>
  <si>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</si>
  <si>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</si>
  <si>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</si>
  <si>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</si>
  <si>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</si>
  <si>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</si>
  <si>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</si>
  <si>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</si>
  <si>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</si>
  <si>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</si>
  <si>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</si>
  <si>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</si>
  <si>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</si>
  <si>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</si>
  <si>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</si>
  <si>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</si>
  <si>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</si>
  <si>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</si>
  <si>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</si>
  <si>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</si>
  <si>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</si>
  <si>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</si>
  <si>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</si>
  <si>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</si>
  <si>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</si>
  <si>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</si>
  <si>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</si>
  <si>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</si>
  <si>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</si>
  <si>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</si>
  <si>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</si>
  <si>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</si>
  <si>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</si>
  <si>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</si>
  <si>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</si>
  <si>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</si>
  <si>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</si>
  <si>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</si>
  <si>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</si>
  <si>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</si>
  <si>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</si>
  <si>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</si>
  <si>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</si>
  <si>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</si>
  <si>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</si>
  <si>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</si>
  <si>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</si>
  <si>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</si>
  <si>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</si>
  <si>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</si>
  <si>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</si>
  <si>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</si>
  <si>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</si>
  <si>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</si>
  <si>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</si>
  <si>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</si>
  <si>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</si>
  <si>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</si>
  <si>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</si>
  <si>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</si>
  <si>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</si>
  <si>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</si>
  <si>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</si>
  <si>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</si>
  <si>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</si>
  <si>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</si>
  <si>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</si>
  <si>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</si>
  <si>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</si>
  <si>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</si>
  <si>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</si>
  <si>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</si>
  <si>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</si>
  <si>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</si>
  <si>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</si>
  <si>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</si>
  <si>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</si>
  <si>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</si>
  <si>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</si>
  <si>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</si>
  <si>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</si>
  <si>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</si>
  <si>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</si>
  <si>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</si>
  <si>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</si>
  <si>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</si>
  <si>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</si>
  <si>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</si>
  <si>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</si>
  <si>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</si>
  <si>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</si>
  <si>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</si>
  <si>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</si>
  <si>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</si>
  <si>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</si>
  <si>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</si>
  <si>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</si>
  <si>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</si>
  <si>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</si>
  <si>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</si>
  <si>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</si>
  <si>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</si>
  <si>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</si>
  <si>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</si>
  <si>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</si>
  <si>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</si>
  <si>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</si>
  <si>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</si>
  <si>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</si>
  <si>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</si>
  <si>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</si>
  <si>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</si>
  <si>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</si>
  <si>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</si>
  <si>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</si>
  <si>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</si>
  <si>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</si>
  <si>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</si>
  <si>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</si>
  <si>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</si>
  <si>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</si>
  <si>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</si>
  <si>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</si>
  <si>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</si>
  <si>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</si>
  <si>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</si>
  <si>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</si>
  <si>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</si>
  <si>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</si>
  <si>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</si>
  <si>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</si>
  <si>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</si>
  <si>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</si>
  <si>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</si>
  <si>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</si>
  <si>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</si>
  <si>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</si>
  <si>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</si>
  <si>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</si>
  <si>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</si>
  <si>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</si>
  <si>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</si>
  <si>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</si>
  <si>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</si>
  <si>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</si>
  <si>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</si>
  <si>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</si>
  <si>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</si>
  <si>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</si>
  <si>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</si>
  <si>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</si>
  <si>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</si>
  <si>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</si>
  <si>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</si>
  <si>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</si>
  <si>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</si>
  <si>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</si>
  <si>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</si>
  <si>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</si>
  <si>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</si>
  <si>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</si>
  <si>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</si>
  <si>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</si>
  <si>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</si>
  <si>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</si>
  <si>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</si>
  <si>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</si>
  <si>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</si>
  <si>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</si>
  <si>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</si>
  <si>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</si>
  <si>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</si>
  <si>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</si>
  <si>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</si>
  <si>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</si>
  <si>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</si>
  <si>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</si>
  <si>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</si>
  <si>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</si>
  <si>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</si>
  <si>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</si>
  <si>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</si>
  <si>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</si>
  <si>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</si>
  <si>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</si>
  <si>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</si>
  <si>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</si>
  <si>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</si>
  <si>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</si>
  <si>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</si>
  <si>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</si>
  <si>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</si>
  <si>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</si>
  <si>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</si>
  <si>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</si>
  <si>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</si>
  <si>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</si>
  <si>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</si>
  <si>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</si>
  <si>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</si>
  <si>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</si>
  <si>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</si>
  <si>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</si>
  <si>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</si>
  <si>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</si>
  <si>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</si>
  <si>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</si>
  <si>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</si>
  <si>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</si>
  <si>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</si>
  <si>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</si>
  <si>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</si>
  <si>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</si>
  <si>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</si>
  <si>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</si>
  <si>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</si>
  <si>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</si>
  <si>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</si>
  <si>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</si>
  <si>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</si>
  <si>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</si>
  <si>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</si>
  <si>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</si>
  <si>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</si>
  <si>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</si>
  <si>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</si>
  <si>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</si>
  <si>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</si>
  <si>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</si>
  <si>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</si>
  <si>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</si>
  <si>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</si>
  <si>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</si>
  <si>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</si>
  <si>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</si>
  <si>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</si>
  <si>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</si>
  <si>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</si>
  <si>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</si>
  <si>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</si>
  <si>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</si>
  <si>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</si>
  <si>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</si>
  <si>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</si>
  <si>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</si>
  <si>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</si>
  <si>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</si>
  <si>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</si>
  <si>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</si>
  <si>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</si>
  <si>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</si>
  <si>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</si>
  <si>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</si>
  <si>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</si>
  <si>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</si>
  <si>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</si>
  <si>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</si>
  <si>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</si>
  <si>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</si>
  <si>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</si>
  <si>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</si>
  <si>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</si>
  <si>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</si>
  <si>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</si>
  <si>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</si>
  <si>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</si>
  <si>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</si>
  <si>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</si>
  <si>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</si>
  <si>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</si>
  <si>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</si>
  <si>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</si>
  <si>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</si>
  <si>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</si>
  <si>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</si>
  <si>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</si>
  <si>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</si>
  <si>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</si>
  <si>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</si>
  <si>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</si>
  <si>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</si>
  <si>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</si>
  <si>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</si>
  <si>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</si>
  <si>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</si>
  <si>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</si>
  <si>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</si>
  <si>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</si>
  <si>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</si>
  <si>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</si>
  <si>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</si>
  <si>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</si>
  <si>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</si>
  <si>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</si>
  <si>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</si>
  <si>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</si>
  <si>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</si>
  <si>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</si>
  <si>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</si>
  <si>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</si>
  <si>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</si>
  <si>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</si>
  <si>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</si>
  <si>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</si>
  <si>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</si>
  <si>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</si>
  <si>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</si>
  <si>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</si>
  <si>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</si>
  <si>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</si>
  <si>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</si>
  <si>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</si>
  <si>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</si>
  <si>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</si>
  <si>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</si>
  <si>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</si>
  <si>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</si>
  <si>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</si>
  <si>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</si>
  <si>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</si>
  <si>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</si>
  <si>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</si>
  <si>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</si>
  <si>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</si>
  <si>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</si>
  <si>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</si>
  <si>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</si>
  <si>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</si>
  <si>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</si>
  <si>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</si>
  <si>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</si>
  <si>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</si>
  <si>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</si>
  <si>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</si>
  <si>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</si>
  <si>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</si>
  <si>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</si>
  <si>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</si>
  <si>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</si>
  <si>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</si>
  <si>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</si>
  <si>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</si>
  <si>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</si>
  <si>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</si>
  <si>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</si>
  <si>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</si>
  <si>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</si>
  <si>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</si>
  <si>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</si>
  <si>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</si>
  <si>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</si>
  <si>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</si>
  <si>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</si>
  <si>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</si>
  <si>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</si>
  <si>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</si>
  <si>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</si>
  <si>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</si>
  <si>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</si>
  <si>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</si>
  <si>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</si>
  <si>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</si>
  <si>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</si>
  <si>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</si>
  <si>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</si>
  <si>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</si>
  <si>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</si>
  <si>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</si>
  <si>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</si>
  <si>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</si>
  <si>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</si>
  <si>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</si>
  <si>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</si>
  <si>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</si>
  <si>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</si>
  <si>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</si>
  <si>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</si>
  <si>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</si>
  <si>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</si>
  <si>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</si>
  <si>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</si>
  <si>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</si>
  <si>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</si>
  <si>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</si>
  <si>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</si>
  <si>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</si>
  <si>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</si>
  <si>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</si>
  <si>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</si>
  <si>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</si>
  <si>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</si>
  <si>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</si>
  <si>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</si>
  <si>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</si>
  <si>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</si>
  <si>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</si>
  <si>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</si>
  <si>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</si>
  <si>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</si>
  <si>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</si>
  <si>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</si>
  <si>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</si>
  <si>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</si>
  <si>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</si>
  <si>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</si>
  <si>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</si>
  <si>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</si>
  <si>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</si>
  <si>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</si>
  <si>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</si>
  <si>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</si>
  <si>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</si>
  <si>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</si>
  <si>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</si>
  <si>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</si>
  <si>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</si>
  <si>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</si>
  <si>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</si>
  <si>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</si>
  <si>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</si>
  <si>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</si>
  <si>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</si>
  <si>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</si>
  <si>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</si>
  <si>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</si>
  <si>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</si>
  <si>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</si>
  <si>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</si>
  <si>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</si>
  <si>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</si>
  <si>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</si>
  <si>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</si>
  <si>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</si>
  <si>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</si>
  <si>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</si>
  <si>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</si>
  <si>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</si>
  <si>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</si>
  <si>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</si>
  <si>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</si>
  <si>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</si>
  <si>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</si>
  <si>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</si>
  <si>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</si>
  <si>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</si>
  <si>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</si>
  <si>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</si>
  <si>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</si>
  <si>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</si>
  <si>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</si>
  <si>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</si>
  <si>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</si>
  <si>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</si>
  <si>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</si>
  <si>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</si>
  <si>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</si>
  <si>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</si>
  <si>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</si>
  <si>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</si>
  <si>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</si>
  <si>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</si>
  <si>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</si>
  <si>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</si>
  <si>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</si>
  <si>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</si>
  <si>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</si>
  <si>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</si>
  <si>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</si>
  <si>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</si>
  <si>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</si>
  <si>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</si>
  <si>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</si>
  <si>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</si>
  <si>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</si>
  <si>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</si>
  <si>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</si>
  <si>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</si>
  <si>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</si>
  <si>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</si>
  <si>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</si>
  <si>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</si>
  <si>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</si>
  <si>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</si>
  <si>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</si>
  <si>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</si>
  <si>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</si>
  <si>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</si>
  <si>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</si>
  <si>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</si>
  <si>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</si>
  <si>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</si>
  <si>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</si>
  <si>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</si>
  <si>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</si>
  <si>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</si>
  <si>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</si>
  <si>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</si>
  <si>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</si>
  <si>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</si>
  <si>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</si>
  <si>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</si>
  <si>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</si>
  <si>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</si>
  <si>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</si>
  <si>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</si>
  <si>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</si>
  <si>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</si>
  <si>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</si>
  <si>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</si>
  <si>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</si>
  <si>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</si>
  <si>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</si>
  <si>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</si>
  <si>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</si>
  <si>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</si>
  <si>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</si>
  <si>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</si>
  <si>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</si>
  <si>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</si>
  <si>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</si>
  <si>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</si>
  <si>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</si>
  <si>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</si>
  <si>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</si>
  <si>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</si>
  <si>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</si>
  <si>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</si>
  <si>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</si>
  <si>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</si>
  <si>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</si>
  <si>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</si>
  <si>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</si>
  <si>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</si>
  <si>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</si>
  <si>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</si>
  <si>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</si>
  <si>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</si>
  <si>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</si>
  <si>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</si>
  <si>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</si>
  <si>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</si>
  <si>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</si>
  <si>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</si>
  <si>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</si>
  <si>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</si>
  <si>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</si>
  <si>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</si>
  <si>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</si>
  <si>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</si>
  <si>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</si>
  <si>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</si>
  <si>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</si>
  <si>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</si>
  <si>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</si>
  <si>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</si>
  <si>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</si>
  <si>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</si>
  <si>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</si>
  <si>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</si>
  <si>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</si>
  <si>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</si>
  <si>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</si>
  <si>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</si>
  <si>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</si>
  <si>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</si>
  <si>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</si>
  <si>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</si>
  <si>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</si>
  <si>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</si>
  <si>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</si>
  <si>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</si>
  <si>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</si>
  <si>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</si>
  <si>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</si>
  <si>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</si>
  <si>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</si>
  <si>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</si>
  <si>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</si>
  <si>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</si>
  <si>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</si>
  <si>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</si>
  <si>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</si>
  <si>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</si>
  <si>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</si>
  <si>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</si>
  <si>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</si>
  <si>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</si>
  <si>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</si>
  <si>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</si>
  <si>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</si>
  <si>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</si>
  <si>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</si>
  <si>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</si>
  <si>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</si>
  <si>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</si>
  <si>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</si>
  <si>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</si>
  <si>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</si>
  <si>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</si>
  <si>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</si>
  <si>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</si>
  <si>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</si>
  <si>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</si>
  <si>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</si>
  <si>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</si>
  <si>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</si>
  <si>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</si>
  <si>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</si>
  <si>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</si>
  <si>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</si>
  <si>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</si>
  <si>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</si>
  <si>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</si>
  <si>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</si>
  <si>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</si>
  <si>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</si>
  <si>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</si>
  <si>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</si>
  <si>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</si>
  <si>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</si>
  <si>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</si>
  <si>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</si>
  <si>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</si>
  <si>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</si>
  <si>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</si>
  <si>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</si>
  <si>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</si>
  <si>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</si>
  <si>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</si>
  <si>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</si>
  <si>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</si>
  <si>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</si>
  <si>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</si>
  <si>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</si>
  <si>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</si>
  <si>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</si>
  <si>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</si>
  <si>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</si>
  <si>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</si>
  <si>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</si>
  <si>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</si>
  <si>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</si>
  <si>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</si>
  <si>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</si>
  <si>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</si>
  <si>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</si>
  <si>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</si>
  <si>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</si>
  <si>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</si>
  <si>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</si>
  <si>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</si>
  <si>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</si>
  <si>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</si>
  <si>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</si>
  <si>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</si>
  <si>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</si>
  <si>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</si>
  <si>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</si>
  <si>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</si>
  <si>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</si>
  <si>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</si>
  <si>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</si>
  <si>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</si>
  <si>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</si>
  <si>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</si>
  <si>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</si>
  <si>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</si>
  <si>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</si>
  <si>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</si>
  <si>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</si>
  <si>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</si>
  <si>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</si>
  <si>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</si>
  <si>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</si>
  <si>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</si>
  <si>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</si>
  <si>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</si>
  <si>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</si>
  <si>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</si>
  <si>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</si>
  <si>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</si>
  <si>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</si>
  <si>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</si>
  <si>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</si>
  <si>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</si>
  <si>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</si>
  <si>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</si>
  <si>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</si>
  <si>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</si>
  <si>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</si>
  <si>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</si>
  <si>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</si>
  <si>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</si>
  <si>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</si>
  <si>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</si>
  <si>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</si>
  <si>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</si>
  <si>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</si>
  <si>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</si>
  <si>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</si>
  <si>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</si>
  <si>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</si>
  <si>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</si>
  <si>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</si>
  <si>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</si>
  <si>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</si>
  <si>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</si>
  <si>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</si>
  <si>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</si>
  <si>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</si>
  <si>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</si>
  <si>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</si>
  <si>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</si>
  <si>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</si>
  <si>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</si>
  <si>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</si>
  <si>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</si>
  <si>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</si>
  <si>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</si>
  <si>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</si>
  <si>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</si>
  <si>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</si>
  <si>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</si>
  <si>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</si>
  <si>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</si>
  <si>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</si>
  <si>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</si>
  <si>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</si>
  <si>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</si>
  <si>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</si>
  <si>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</si>
  <si>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</si>
  <si>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</si>
  <si>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</si>
  <si>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</si>
  <si>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</si>
  <si>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</si>
  <si>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</si>
  <si>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</si>
  <si>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</si>
  <si>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</si>
  <si>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</si>
  <si>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</si>
  <si>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</si>
  <si>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</si>
  <si>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</si>
  <si>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</si>
  <si>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</si>
  <si>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</si>
  <si>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</si>
  <si>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</si>
  <si>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</si>
  <si>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</si>
  <si>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</si>
  <si>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</si>
  <si>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</si>
  <si>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</si>
  <si>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</si>
  <si>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</si>
  <si>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</si>
  <si>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</si>
  <si>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</si>
  <si>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</si>
  <si>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</si>
  <si>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</si>
  <si>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</si>
  <si>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</si>
  <si>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</si>
  <si>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</si>
  <si>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</si>
  <si>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</si>
  <si>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</si>
  <si>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</si>
  <si>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</si>
  <si>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</si>
  <si>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</si>
  <si>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</si>
  <si>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</si>
  <si>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</si>
  <si>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</si>
  <si>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</si>
  <si>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</si>
  <si>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</si>
  <si>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</si>
  <si>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</si>
  <si>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</si>
  <si>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</si>
  <si>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</si>
  <si>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</si>
  <si>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</si>
  <si>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</si>
  <si>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</si>
  <si>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</si>
  <si>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</si>
  <si>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</si>
  <si>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</si>
  <si>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</si>
  <si>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</si>
  <si>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</si>
  <si>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</si>
  <si>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</si>
  <si>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</si>
  <si>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</si>
  <si>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</si>
  <si>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</si>
  <si>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</si>
  <si>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</si>
  <si>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</si>
  <si>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</si>
  <si>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</si>
  <si>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</si>
  <si>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</si>
  <si>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</si>
  <si>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</si>
  <si>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</si>
  <si>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</si>
  <si>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</si>
  <si>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</si>
  <si>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</si>
  <si>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</si>
  <si>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</si>
  <si>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</si>
  <si>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</si>
  <si>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</si>
  <si>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</si>
  <si>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</si>
  <si>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</si>
  <si>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</si>
  <si>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</si>
  <si>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</si>
  <si>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</si>
  <si>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</si>
  <si>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</si>
  <si>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</si>
  <si>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</si>
  <si>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</si>
  <si>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</si>
  <si>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</si>
  <si>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</si>
  <si>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</si>
  <si>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</si>
  <si>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</si>
  <si>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</si>
  <si>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</si>
  <si>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</si>
  <si>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</si>
  <si>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</si>
  <si>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</si>
  <si>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</si>
  <si>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</si>
  <si>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</si>
  <si>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</si>
  <si>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</si>
  <si>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</si>
  <si>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</si>
  <si>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</si>
  <si>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</si>
  <si>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</si>
  <si>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</si>
  <si>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</si>
  <si>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</si>
  <si>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</si>
  <si>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</si>
  <si>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</si>
  <si>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</si>
  <si>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</si>
  <si>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</si>
  <si>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</si>
  <si>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</si>
  <si>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</si>
  <si>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</si>
  <si>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</si>
  <si>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</si>
  <si>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</si>
  <si>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</si>
  <si>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</si>
  <si>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</si>
  <si>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</si>
  <si>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</si>
  <si>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</si>
  <si>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</si>
  <si>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</si>
  <si>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</si>
  <si>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</si>
  <si>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</si>
  <si>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</si>
  <si>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</si>
  <si>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</si>
  <si>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</si>
  <si>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</si>
  <si>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</si>
  <si>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</si>
  <si>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</si>
  <si>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</si>
  <si>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</si>
  <si>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</si>
  <si>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</si>
  <si>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</si>
  <si>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</si>
  <si>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</si>
  <si>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</si>
  <si>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</si>
  <si>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</si>
  <si>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</si>
  <si>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</si>
  <si>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</si>
  <si>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</si>
  <si>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</si>
  <si>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</si>
  <si>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</si>
  <si>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</si>
  <si>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</si>
  <si>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</si>
  <si>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</si>
  <si>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</si>
  <si>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</si>
  <si>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</si>
  <si>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</si>
  <si>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</si>
  <si>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</si>
  <si>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</si>
  <si>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</si>
  <si>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</si>
  <si>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</si>
  <si>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</si>
  <si>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</si>
  <si>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</si>
  <si>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</si>
  <si>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</si>
  <si>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</si>
  <si>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</si>
  <si>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</si>
  <si>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</si>
  <si>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</si>
  <si>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</si>
  <si>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</si>
  <si>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</si>
  <si>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</si>
  <si>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</si>
  <si>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</si>
  <si>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</si>
  <si>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</si>
  <si>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</si>
  <si>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</si>
  <si>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</si>
  <si>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</si>
  <si>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</si>
  <si>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</si>
  <si>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</si>
  <si>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</si>
  <si>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</si>
  <si>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</si>
  <si>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</si>
  <si>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</si>
  <si>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</si>
  <si>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</si>
  <si>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</si>
  <si>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</si>
  <si>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</si>
  <si>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</si>
  <si>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</si>
  <si>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</si>
  <si>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</si>
  <si>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</si>
  <si>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</si>
  <si>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</si>
  <si>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</si>
  <si>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</si>
  <si>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</si>
  <si>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</si>
  <si>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</si>
  <si>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</si>
  <si>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</si>
  <si>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</si>
  <si>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</si>
  <si>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</si>
  <si>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</si>
  <si>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</si>
  <si>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</si>
  <si>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</si>
  <si>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</si>
  <si>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</si>
  <si>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</si>
  <si>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</si>
  <si>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</si>
  <si>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</si>
  <si>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</si>
  <si>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</si>
  <si>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</si>
  <si>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</si>
  <si>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</si>
  <si>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</si>
  <si>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</si>
  <si>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</si>
  <si>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</si>
  <si>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</si>
  <si>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</si>
  <si>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</si>
  <si>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</si>
  <si>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</si>
  <si>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</si>
  <si>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</si>
  <si>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</si>
  <si>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</si>
  <si>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</si>
  <si>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</si>
  <si>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</si>
  <si>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</si>
  <si>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</si>
  <si>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</si>
  <si>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</si>
  <si>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</si>
  <si>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</si>
  <si>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</si>
  <si>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</si>
  <si>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</si>
  <si>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</si>
  <si>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</si>
  <si>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</si>
  <si>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</si>
  <si>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</si>
  <si>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</si>
  <si>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</si>
  <si>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</si>
  <si>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</si>
  <si>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</si>
  <si>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</si>
  <si>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</si>
  <si>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</si>
  <si>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</si>
  <si>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</si>
  <si>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</si>
  <si>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</si>
  <si>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</si>
  <si>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</si>
  <si>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</si>
  <si>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</si>
  <si>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</si>
  <si>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</si>
  <si>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</si>
  <si>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</si>
  <si>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</si>
  <si>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</si>
  <si>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</si>
  <si>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</si>
  <si>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</si>
  <si>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</si>
  <si>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</si>
  <si>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</si>
  <si>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</si>
  <si>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</si>
  <si>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</si>
  <si>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</si>
  <si>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</si>
  <si>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</si>
  <si>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</si>
  <si>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</si>
  <si>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</si>
  <si>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</si>
  <si>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</si>
  <si>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</si>
  <si>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</si>
  <si>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</si>
  <si>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</si>
  <si>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</si>
  <si>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</si>
  <si>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</si>
  <si>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</si>
  <si>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</si>
  <si>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</si>
  <si>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</si>
  <si>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</si>
  <si>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</si>
  <si>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</si>
  <si>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</si>
  <si>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</si>
  <si>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</si>
  <si>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</si>
  <si>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</si>
  <si>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</si>
  <si>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</si>
  <si>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</si>
  <si>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</si>
  <si>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</si>
  <si>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</si>
  <si>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</si>
  <si>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</si>
  <si>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</si>
  <si>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</si>
  <si>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</si>
  <si>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</si>
  <si>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</si>
  <si>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</si>
  <si>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</si>
  <si>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</si>
  <si>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</si>
  <si>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</si>
  <si>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</si>
  <si>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</si>
  <si>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</si>
  <si>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</si>
  <si>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</si>
  <si>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</si>
  <si>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</si>
  <si>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</si>
  <si>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</si>
  <si>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</si>
  <si>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</si>
  <si>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</si>
  <si>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</si>
  <si>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</si>
  <si>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</si>
  <si>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</si>
  <si>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</si>
  <si>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</si>
  <si>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</si>
  <si>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</si>
  <si>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</si>
  <si>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</si>
  <si>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</si>
  <si>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</si>
  <si>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</si>
  <si>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</si>
  <si>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</si>
  <si>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</si>
  <si>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</si>
  <si>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</si>
  <si>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</si>
  <si>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</si>
  <si>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</si>
  <si>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</si>
  <si>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</si>
  <si>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</si>
  <si>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</si>
  <si>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</si>
  <si>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</si>
  <si>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</si>
  <si>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</si>
  <si>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</si>
  <si>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</si>
  <si>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</si>
  <si>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</si>
  <si>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</si>
  <si>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</si>
  <si>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</si>
  <si>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</si>
  <si>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</si>
  <si>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</si>
  <si>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</si>
  <si>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</si>
  <si>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</si>
  <si>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</si>
  <si>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</si>
  <si>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</si>
  <si>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</si>
  <si>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</si>
  <si>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</si>
  <si>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</si>
  <si>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</si>
  <si>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</si>
  <si>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</si>
  <si>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</si>
  <si>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</si>
  <si>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</si>
  <si>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</si>
  <si>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</si>
  <si>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</si>
  <si>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</si>
  <si>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</si>
  <si>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</si>
  <si>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</si>
  <si>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</si>
  <si>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</si>
  <si>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</si>
  <si>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</si>
  <si>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</si>
  <si>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</si>
  <si>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</si>
  <si>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</si>
  <si>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</si>
  <si>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</si>
  <si>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</si>
  <si>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</si>
  <si>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</si>
  <si>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</si>
  <si>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</si>
  <si>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</si>
  <si>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</si>
  <si>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</si>
  <si>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</si>
  <si>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</si>
  <si>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</si>
  <si>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</si>
  <si>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</si>
  <si>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</si>
  <si>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</si>
  <si>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</si>
  <si>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</si>
  <si>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</si>
  <si>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</si>
  <si>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</si>
  <si>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</si>
  <si>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</si>
  <si>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</si>
  <si>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</si>
  <si>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</si>
  <si>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</si>
  <si>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</si>
  <si>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</si>
  <si>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</si>
  <si>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</si>
  <si>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</si>
  <si>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</si>
  <si>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</si>
  <si>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</si>
  <si>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</si>
  <si>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</si>
  <si>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</si>
  <si>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</si>
  <si>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</si>
  <si>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</si>
  <si>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</si>
  <si>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</si>
  <si>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</si>
  <si>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</si>
  <si>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</si>
  <si>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</si>
  <si>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</si>
  <si>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</si>
  <si>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</si>
  <si>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</si>
  <si>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</si>
  <si>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</si>
  <si>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</si>
  <si>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</si>
  <si>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</si>
  <si>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</si>
  <si>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</si>
  <si>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</si>
  <si>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</si>
  <si>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</si>
  <si>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</si>
  <si>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</si>
  <si>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</si>
  <si>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</si>
  <si>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</si>
  <si>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</si>
  <si>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</si>
  <si>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</si>
  <si>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</si>
  <si>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</si>
  <si>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</si>
  <si>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</si>
  <si>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</si>
  <si>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</si>
  <si>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</si>
  <si>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</si>
  <si>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</si>
  <si>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</si>
  <si>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</si>
  <si>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</si>
  <si>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</si>
  <si>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</si>
  <si>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</si>
  <si>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</si>
  <si>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</si>
  <si>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</si>
  <si>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</si>
  <si>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</si>
  <si>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</si>
  <si>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</si>
  <si>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</si>
  <si>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</si>
  <si>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</si>
  <si>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</si>
  <si>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</si>
  <si>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</si>
  <si>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</si>
  <si>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</si>
  <si>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</si>
  <si>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</si>
  <si>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</si>
  <si>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</si>
  <si>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</si>
  <si>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</si>
  <si>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</si>
  <si>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</si>
  <si>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</si>
  <si>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</si>
  <si>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</si>
  <si>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</si>
  <si>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</si>
  <si>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</si>
  <si>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</si>
  <si>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</si>
  <si>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</si>
  <si>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</si>
  <si>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</si>
  <si>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</si>
  <si>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</si>
  <si>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</si>
  <si>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</si>
  <si>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</si>
  <si>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</si>
  <si>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</si>
  <si>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</si>
  <si>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</si>
  <si>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</si>
  <si>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</si>
  <si>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</si>
  <si>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</si>
  <si>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</si>
  <si>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</si>
  <si>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</si>
  <si>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</si>
  <si>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</si>
  <si>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</si>
  <si>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</si>
  <si>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</si>
  <si>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</si>
  <si>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</si>
  <si>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</si>
  <si>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</si>
  <si>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</si>
  <si>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</si>
  <si>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</si>
  <si>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</si>
  <si>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</si>
  <si>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</si>
  <si>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</si>
  <si>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</si>
  <si>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</si>
  <si>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</si>
  <si>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</si>
  <si>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</si>
  <si>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</si>
  <si>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</si>
  <si>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</si>
  <si>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</si>
  <si>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</si>
  <si>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</si>
  <si>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</si>
  <si>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</si>
  <si>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</si>
  <si>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</si>
  <si>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</si>
  <si>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</si>
  <si>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</si>
  <si>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</si>
  <si>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</si>
  <si>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</si>
  <si>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</si>
  <si>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</si>
  <si>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</si>
  <si>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</si>
  <si>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</si>
  <si>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</si>
  <si>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</si>
  <si>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</si>
  <si>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</si>
  <si>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</si>
  <si>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</si>
  <si>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</si>
  <si>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</si>
  <si>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</si>
  <si>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</si>
  <si>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</si>
  <si>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</si>
  <si>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</si>
  <si>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</si>
  <si>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</si>
  <si>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</si>
  <si>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</si>
  <si>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</si>
  <si>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</si>
  <si>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</si>
  <si>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</si>
  <si>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</si>
  <si>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</si>
  <si>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</si>
  <si>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</si>
  <si>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</si>
  <si>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</si>
  <si>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</si>
  <si>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</si>
  <si>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</si>
  <si>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</si>
  <si>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</si>
  <si>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</si>
  <si>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</si>
  <si>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</si>
  <si>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</si>
  <si>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</si>
  <si>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</si>
  <si>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</si>
  <si>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</si>
  <si>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</si>
  <si>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</si>
  <si>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</si>
  <si>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</si>
  <si>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</si>
  <si>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</si>
  <si>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</si>
  <si>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</si>
  <si>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</si>
  <si>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</si>
  <si>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</si>
  <si>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</si>
  <si>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</si>
  <si>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</si>
  <si>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</si>
  <si>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</si>
  <si>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</si>
  <si>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</si>
  <si>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</si>
  <si>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</si>
  <si>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</si>
  <si>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</si>
  <si>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</si>
  <si>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</si>
  <si>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</si>
  <si>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</si>
  <si>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</si>
  <si>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</si>
  <si>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</si>
  <si>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</si>
  <si>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</si>
  <si>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</si>
  <si>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</si>
  <si>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</si>
  <si>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</si>
  <si>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</si>
  <si>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</si>
  <si>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</si>
  <si>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</si>
  <si>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</si>
  <si>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</si>
  <si>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</si>
  <si>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</si>
  <si>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</si>
  <si>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</si>
  <si>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</si>
  <si>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</si>
  <si>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</si>
  <si>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</si>
  <si>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</si>
  <si>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</si>
  <si>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</si>
  <si>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</si>
  <si>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</si>
  <si>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</si>
  <si>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</si>
  <si>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</si>
  <si>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</si>
  <si>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</si>
  <si>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</si>
  <si>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</si>
  <si>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</si>
  <si>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</si>
  <si>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</si>
  <si>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</si>
  <si>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</si>
  <si>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</si>
  <si>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</si>
  <si>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</si>
  <si>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</si>
  <si>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</si>
  <si>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</si>
  <si>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</si>
  <si>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</si>
  <si>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</si>
  <si>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</si>
  <si>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</si>
  <si>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</si>
  <si>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</si>
  <si>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</si>
  <si>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</si>
  <si>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</si>
  <si>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</si>
  <si>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</si>
  <si>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</si>
  <si>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</si>
  <si>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</si>
  <si>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</si>
  <si>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</si>
  <si>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</si>
  <si>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</si>
  <si>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</si>
  <si>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</si>
  <si>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</si>
  <si>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</si>
  <si>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</si>
  <si>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</si>
  <si>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</si>
  <si>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</si>
  <si>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</si>
  <si>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</si>
  <si>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</si>
  <si>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</si>
  <si>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</si>
  <si>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</si>
  <si>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</si>
  <si>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</si>
  <si>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</si>
  <si>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</si>
  <si>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</si>
  <si>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</si>
  <si>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</si>
  <si>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</si>
  <si>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</si>
  <si>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</si>
  <si>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</si>
  <si>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</si>
  <si>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</si>
  <si>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</si>
  <si>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</si>
  <si>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</si>
  <si>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</si>
  <si>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</si>
  <si>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</si>
  <si>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</si>
  <si>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</si>
  <si>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</si>
  <si>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</si>
  <si>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</si>
  <si>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</si>
  <si>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</si>
  <si>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</si>
  <si>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</si>
  <si>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</si>
  <si>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</si>
  <si>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</si>
  <si>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</si>
  <si>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</si>
  <si>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</si>
  <si>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</si>
  <si>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</si>
  <si>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</si>
  <si>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</si>
  <si>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</si>
  <si>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</si>
  <si>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</si>
  <si>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</si>
  <si>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</si>
  <si>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</si>
  <si>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</si>
  <si>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</si>
  <si>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</si>
  <si>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</si>
  <si>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</si>
  <si>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</si>
  <si>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</si>
  <si>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</si>
  <si>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</si>
  <si>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</si>
  <si>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</si>
  <si>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</si>
  <si>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</si>
  <si>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</si>
  <si>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</si>
  <si>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</si>
  <si>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</si>
  <si>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</si>
  <si>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</si>
  <si>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</si>
  <si>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</si>
  <si>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</si>
  <si>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</si>
  <si>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</si>
  <si>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</si>
  <si>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</si>
  <si>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</si>
  <si>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</si>
  <si>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</si>
  <si>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</si>
  <si>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</si>
  <si>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</si>
  <si>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</si>
  <si>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</si>
  <si>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</si>
  <si>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</si>
  <si>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</si>
  <si>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</si>
  <si>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</si>
  <si>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</si>
  <si>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</si>
  <si>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</si>
  <si>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</si>
  <si>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</si>
  <si>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</si>
  <si>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</si>
  <si>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</si>
  <si>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</si>
  <si>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</si>
  <si>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</si>
  <si>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</si>
  <si>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</si>
  <si>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</si>
  <si>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</si>
  <si>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</si>
  <si>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</si>
  <si>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</si>
  <si>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</si>
  <si>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</si>
  <si>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</si>
  <si>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</si>
  <si>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</si>
  <si>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</si>
  <si>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</si>
  <si>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</si>
  <si>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</si>
  <si>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</si>
  <si>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</si>
  <si>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</si>
  <si>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</si>
  <si>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</si>
  <si>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</si>
  <si>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</si>
  <si>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</si>
  <si>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</si>
  <si>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</si>
  <si>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</si>
  <si>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</si>
  <si>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</si>
  <si>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</si>
  <si>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</si>
  <si>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</si>
  <si>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</si>
  <si>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</si>
  <si>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</si>
  <si>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</si>
  <si>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</si>
  <si>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</si>
  <si>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</si>
  <si>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</si>
  <si>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</si>
  <si>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</si>
  <si>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</si>
  <si>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</si>
  <si>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</si>
  <si>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</si>
  <si>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</si>
  <si>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</si>
  <si>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</si>
  <si>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</si>
  <si>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</si>
  <si>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</si>
  <si>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</si>
  <si>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</si>
  <si>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</si>
  <si>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</si>
  <si>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</si>
  <si>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</si>
  <si>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</si>
  <si>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</si>
  <si>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</si>
  <si>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</si>
  <si>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</si>
  <si>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</si>
  <si>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</si>
  <si>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</si>
  <si>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</si>
  <si>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</si>
  <si>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</si>
  <si>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</si>
  <si>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</si>
  <si>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</si>
  <si>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</si>
  <si>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</si>
  <si>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</si>
  <si>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</si>
  <si>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</si>
  <si>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</si>
  <si>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</si>
  <si>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</si>
  <si>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</si>
  <si>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</si>
  <si>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</si>
  <si>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</si>
  <si>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</si>
  <si>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</si>
  <si>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</si>
  <si>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</si>
  <si>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</si>
  <si>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</si>
  <si>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</si>
  <si>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</si>
  <si>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</si>
  <si>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</si>
  <si>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</si>
  <si>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</si>
  <si>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</si>
  <si>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</si>
  <si>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</si>
  <si>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</si>
  <si>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</si>
  <si>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</si>
  <si>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</si>
  <si>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</si>
  <si>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</si>
  <si>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</si>
  <si>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</si>
  <si>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</si>
  <si>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</si>
  <si>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</si>
  <si>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</si>
  <si>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</si>
  <si>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</si>
  <si>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</si>
  <si>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</si>
  <si>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</si>
  <si>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</si>
  <si>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</si>
  <si>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</si>
  <si>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</si>
  <si>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</si>
  <si>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</si>
  <si>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</si>
  <si>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</si>
  <si>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</si>
  <si>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</si>
  <si>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</si>
  <si>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</si>
  <si>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</si>
  <si>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</si>
  <si>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</si>
  <si>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</si>
  <si>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</si>
  <si>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</si>
  <si>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</si>
  <si>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</si>
  <si>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</si>
  <si>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</si>
  <si>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</si>
  <si>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</si>
  <si>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</si>
  <si>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</si>
  <si>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</si>
  <si>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</si>
  <si>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</si>
  <si>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</si>
  <si>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</si>
  <si>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</si>
  <si>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</si>
  <si>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</si>
  <si>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</si>
  <si>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</si>
  <si>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</si>
  <si>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</si>
  <si>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</si>
  <si>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</si>
  <si>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</si>
  <si>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</si>
  <si>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</si>
  <si>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</si>
  <si>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</si>
  <si>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</si>
  <si>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</si>
  <si>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</si>
  <si>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</si>
  <si>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</si>
  <si>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</si>
  <si>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</si>
  <si>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</si>
  <si>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</si>
  <si>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</si>
  <si>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</si>
  <si>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</si>
  <si>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</si>
  <si>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</si>
  <si>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</si>
  <si>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</si>
  <si>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</si>
  <si>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</si>
  <si>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</si>
  <si>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</si>
  <si>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</si>
  <si>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</si>
  <si>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</si>
  <si>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</si>
  <si>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</si>
  <si>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</si>
  <si>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</si>
  <si>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</si>
  <si>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</si>
  <si>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</si>
  <si>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</si>
  <si>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</si>
  <si>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</si>
  <si>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</si>
  <si>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</si>
  <si>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</si>
  <si>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</si>
  <si>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</si>
  <si>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</si>
  <si>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</si>
  <si>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</si>
  <si>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</si>
  <si>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</si>
  <si>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</si>
  <si>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</si>
  <si>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</si>
  <si>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</si>
  <si>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</si>
  <si>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</si>
  <si>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</si>
  <si>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</si>
  <si>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</si>
  <si>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</si>
  <si>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</si>
  <si>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</si>
  <si>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</si>
  <si>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</si>
  <si>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</si>
  <si>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</si>
  <si>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</si>
  <si>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</si>
  <si>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</si>
  <si>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</si>
  <si>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</si>
  <si>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</si>
  <si>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</si>
  <si>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</si>
  <si>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</si>
  <si>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</si>
  <si>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</si>
  <si>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</si>
  <si>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</si>
  <si>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</si>
  <si>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</si>
  <si>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</si>
  <si>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</si>
  <si>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</si>
  <si>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</si>
  <si>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</si>
  <si>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</si>
  <si>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</si>
  <si>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</si>
  <si>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</si>
  <si>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</si>
  <si>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</si>
  <si>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</si>
  <si>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</si>
  <si>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</si>
  <si>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</si>
  <si>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</si>
  <si>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</si>
  <si>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</si>
  <si>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</si>
  <si>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</si>
  <si>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</si>
  <si>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</si>
  <si>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</si>
  <si>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</si>
  <si>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</si>
  <si>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</si>
  <si>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</si>
  <si>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</si>
  <si>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</si>
  <si>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</si>
  <si>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</si>
  <si>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</si>
  <si>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</si>
  <si>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</si>
  <si>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</si>
  <si>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</si>
  <si>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</si>
  <si>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</si>
  <si>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</si>
  <si>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</si>
  <si>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</si>
  <si>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</si>
  <si>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</si>
  <si>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</si>
  <si>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</si>
  <si>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</si>
  <si>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</si>
  <si>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</si>
  <si>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</si>
  <si>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</si>
  <si>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</si>
  <si>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</si>
  <si>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</si>
  <si>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</si>
  <si>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</si>
  <si>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</si>
  <si>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</si>
  <si>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</si>
  <si>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</si>
  <si>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</si>
  <si>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</si>
  <si>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</si>
  <si>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</si>
  <si>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</si>
  <si>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</si>
  <si>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</si>
  <si>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</si>
  <si>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</si>
  <si>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</si>
  <si>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</si>
  <si>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</si>
  <si>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</si>
  <si>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</si>
  <si>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</si>
  <si>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</si>
  <si>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</si>
  <si>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</si>
  <si>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</si>
  <si>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</si>
  <si>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</si>
  <si>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</si>
  <si>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</si>
  <si>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</si>
  <si>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</si>
  <si>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</si>
  <si>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</si>
  <si>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</si>
  <si>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</si>
  <si>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</si>
  <si>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</si>
  <si>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</si>
  <si>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</si>
  <si>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</si>
  <si>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</si>
  <si>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</si>
  <si>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</si>
  <si>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</si>
  <si>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</si>
  <si>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</si>
  <si>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</si>
  <si>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</si>
  <si>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</si>
  <si>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</si>
  <si>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</si>
  <si>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</si>
  <si>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</si>
  <si>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</si>
  <si>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</si>
  <si>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</si>
  <si>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</si>
  <si>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</si>
  <si>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</si>
  <si>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</si>
  <si>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</si>
  <si>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</si>
  <si>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</si>
  <si>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</si>
  <si>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</si>
  <si>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</si>
  <si>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</si>
  <si>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</si>
  <si>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</si>
  <si>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</si>
  <si>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</si>
  <si>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</si>
  <si>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</si>
  <si>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</si>
  <si>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</si>
  <si>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</si>
  <si>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</si>
  <si>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</si>
  <si>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</si>
  <si>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</si>
  <si>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</si>
  <si>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</si>
  <si>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</si>
  <si>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</si>
  <si>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</si>
  <si>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</si>
  <si>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</si>
  <si>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</si>
  <si>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</si>
  <si>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</si>
  <si>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</si>
  <si>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</si>
  <si>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</si>
  <si>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</si>
  <si>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</si>
  <si>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</si>
  <si>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</si>
  <si>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</si>
  <si>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</si>
  <si>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</si>
  <si>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</si>
  <si>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</si>
  <si>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</si>
  <si>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</si>
  <si>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</si>
  <si>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</si>
  <si>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</si>
  <si>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</si>
  <si>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</si>
  <si>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</si>
  <si>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</si>
  <si>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</si>
  <si>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</si>
  <si>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</si>
  <si>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</si>
  <si>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</si>
  <si>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</si>
  <si>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</si>
  <si>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</si>
  <si>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</si>
  <si>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</si>
  <si>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</si>
  <si>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</si>
  <si>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</si>
  <si>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</si>
  <si>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</si>
  <si>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</si>
  <si>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</si>
  <si>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</si>
  <si>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</si>
  <si>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</si>
  <si>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</si>
  <si>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</si>
  <si>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</si>
  <si>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</si>
  <si>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</si>
  <si>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</si>
  <si>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</si>
  <si>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</si>
  <si>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</si>
  <si>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</si>
  <si>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</si>
  <si>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</si>
  <si>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</si>
  <si>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</si>
  <si>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</si>
  <si>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</si>
  <si>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</si>
  <si>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</si>
  <si>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</si>
  <si>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</si>
  <si>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</si>
  <si>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</si>
  <si>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</si>
  <si>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</si>
  <si>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</si>
  <si>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</si>
  <si>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</si>
  <si>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</si>
  <si>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</si>
  <si>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</si>
  <si>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</si>
  <si>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</si>
  <si>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</si>
  <si>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</si>
  <si>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</si>
  <si>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</si>
  <si>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</si>
  <si>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</si>
  <si>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</si>
  <si>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</si>
  <si>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</si>
  <si>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</si>
  <si>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</si>
  <si>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</si>
  <si>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</si>
  <si>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</si>
  <si>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</si>
  <si>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</si>
  <si>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</si>
  <si>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</si>
  <si>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</si>
  <si>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</si>
  <si>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</si>
  <si>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</si>
  <si>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</si>
  <si>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</si>
  <si>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</si>
  <si>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</si>
  <si>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</si>
  <si>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</si>
  <si>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</si>
  <si>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</si>
  <si>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</si>
  <si>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</si>
  <si>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</si>
  <si>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</si>
  <si>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</si>
  <si>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</si>
  <si>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</si>
  <si>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</si>
  <si>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</si>
  <si>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</si>
  <si>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</si>
  <si>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</si>
  <si>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</si>
  <si>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</si>
  <si>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</si>
  <si>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</si>
  <si>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</si>
  <si>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</si>
  <si>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</si>
  <si>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</si>
  <si>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</si>
  <si>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</si>
  <si>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</si>
  <si>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</si>
  <si>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</si>
  <si>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</si>
  <si>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</si>
  <si>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</si>
  <si>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</si>
  <si>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</si>
  <si>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</si>
  <si>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</si>
  <si>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</si>
  <si>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</si>
  <si>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</si>
  <si>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</si>
  <si>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</si>
  <si>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</si>
  <si>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</si>
  <si>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</si>
  <si>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</si>
  <si>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</si>
  <si>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</si>
  <si>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</si>
  <si>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</si>
  <si>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</si>
  <si>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</si>
  <si>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</si>
  <si>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</si>
  <si>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</si>
  <si>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</si>
  <si>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</si>
  <si>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</si>
  <si>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</si>
  <si>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</si>
  <si>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</si>
  <si>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</si>
  <si>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</si>
  <si>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</si>
  <si>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</si>
  <si>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</si>
  <si>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</si>
  <si>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</si>
  <si>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</si>
  <si>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</si>
  <si>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</si>
  <si>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</si>
  <si>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</si>
  <si>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</si>
  <si>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</si>
  <si>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</si>
  <si>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</si>
  <si>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</si>
  <si>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</si>
  <si>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</si>
  <si>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</si>
  <si>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</si>
  <si>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</si>
  <si>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</si>
  <si>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</si>
  <si>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</si>
  <si>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</si>
  <si>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</si>
  <si>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</si>
  <si>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</si>
  <si>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</si>
  <si>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</si>
  <si>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</si>
  <si>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</si>
  <si>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</si>
  <si>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</si>
  <si>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</si>
  <si>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</si>
  <si>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</si>
  <si>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</si>
  <si>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</si>
  <si>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</si>
  <si>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</si>
  <si>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</si>
  <si>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</si>
  <si>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</si>
  <si>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</si>
  <si>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</si>
  <si>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</si>
  <si>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</si>
  <si>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</si>
  <si>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</si>
  <si>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</si>
  <si>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</si>
  <si>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</si>
  <si>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</si>
  <si>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</si>
  <si>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</si>
  <si>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</si>
  <si>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</si>
  <si>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</si>
  <si>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</si>
  <si>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</si>
  <si>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</si>
  <si>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</si>
  <si>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</si>
  <si>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</si>
  <si>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</si>
  <si>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</si>
  <si>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</si>
  <si>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</si>
  <si>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</si>
  <si>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</si>
  <si>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</si>
  <si>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</si>
  <si>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</si>
  <si>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</si>
  <si>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</si>
  <si>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</si>
  <si>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</si>
  <si>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</si>
  <si>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</si>
  <si>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</si>
  <si>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</si>
  <si>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</si>
  <si>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</si>
  <si>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</si>
  <si>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</si>
  <si>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</si>
  <si>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</si>
  <si>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</si>
  <si>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</si>
  <si>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</si>
  <si>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</si>
  <si>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</si>
  <si>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</si>
  <si>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</si>
  <si>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</si>
  <si>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</si>
  <si>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</si>
  <si>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</si>
  <si>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</si>
  <si>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</si>
  <si>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</si>
  <si>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</si>
  <si>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</si>
  <si>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</si>
  <si>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</si>
  <si>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</si>
  <si>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</si>
  <si>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</si>
  <si>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</si>
  <si>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</si>
  <si>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</si>
  <si>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</si>
  <si>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</si>
  <si>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</si>
  <si>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</si>
  <si>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</si>
  <si>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</si>
  <si>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</si>
  <si>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</si>
  <si>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</si>
  <si>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</si>
  <si>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</si>
  <si>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</si>
  <si>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</si>
  <si>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</si>
  <si>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</si>
  <si>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</si>
  <si>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</si>
  <si>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</si>
  <si>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</si>
  <si>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</si>
  <si>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</si>
  <si>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</si>
  <si>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</si>
  <si>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</si>
  <si>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</si>
  <si>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</si>
  <si>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</si>
  <si>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</si>
  <si>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</si>
  <si>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</si>
  <si>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</si>
  <si>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</si>
  <si>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</si>
  <si>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</si>
  <si>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</si>
  <si>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</si>
  <si>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</si>
  <si>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</si>
  <si>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</si>
  <si>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</si>
  <si>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</si>
  <si>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</si>
  <si>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</si>
  <si>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</si>
  <si>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</si>
  <si>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</si>
  <si>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</si>
  <si>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</si>
  <si>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</si>
  <si>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</si>
  <si>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</si>
  <si>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</si>
  <si>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</si>
  <si>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</si>
  <si>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</si>
  <si>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</si>
  <si>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</si>
  <si>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</si>
  <si>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</si>
  <si>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</si>
  <si>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</si>
  <si>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</si>
  <si>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</si>
  <si>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</si>
  <si>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</si>
  <si>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</si>
  <si>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</si>
  <si>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</si>
  <si>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</si>
  <si>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</si>
  <si>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</si>
  <si>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</si>
  <si>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</si>
  <si>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</si>
  <si>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</si>
  <si>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</si>
  <si>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</si>
  <si>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</si>
  <si>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</si>
  <si>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</si>
  <si>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</si>
  <si>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</si>
  <si>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</si>
  <si>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</si>
  <si>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</si>
  <si>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</si>
  <si>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</si>
  <si>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</si>
  <si>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</si>
  <si>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</si>
  <si>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</si>
  <si>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</si>
  <si>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</si>
  <si>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</si>
  <si>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</si>
  <si>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</si>
  <si>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</si>
  <si>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</si>
  <si>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</si>
  <si>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</si>
  <si>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</si>
  <si>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</si>
  <si>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</si>
  <si>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</si>
  <si>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</si>
  <si>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</si>
  <si>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</si>
  <si>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</si>
  <si>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</si>
  <si>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</si>
  <si>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</si>
  <si>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</si>
  <si>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</si>
  <si>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</si>
  <si>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</si>
  <si>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</si>
  <si>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</si>
  <si>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</si>
  <si>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</si>
  <si>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</si>
  <si>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</si>
  <si>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</si>
  <si>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</si>
  <si>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</si>
  <si>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</si>
  <si>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</si>
  <si>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</si>
  <si>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</si>
  <si>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</si>
  <si>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</si>
  <si>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</si>
  <si>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</si>
  <si>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</si>
  <si>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</si>
  <si>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</si>
  <si>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</si>
  <si>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</si>
  <si>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</si>
  <si>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</si>
  <si>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</si>
  <si>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</si>
  <si>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</si>
  <si>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</si>
  <si>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</si>
  <si>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</si>
  <si>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</si>
  <si>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</si>
  <si>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</si>
  <si>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</si>
  <si>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</si>
  <si>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</si>
  <si>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</si>
  <si>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</si>
  <si>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</si>
  <si>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</si>
  <si>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</si>
  <si>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</si>
  <si>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</si>
  <si>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</si>
  <si>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</si>
  <si>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</si>
  <si>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</si>
  <si>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</si>
  <si>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</si>
  <si>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</si>
  <si>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</si>
  <si>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</si>
  <si>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</si>
  <si>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</si>
  <si>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</si>
  <si>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</si>
  <si>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</si>
  <si>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</si>
  <si>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</si>
  <si>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</si>
  <si>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</si>
  <si>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</si>
  <si>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</si>
  <si>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</si>
  <si>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</si>
  <si>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</si>
  <si>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</si>
  <si>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</si>
  <si>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</si>
  <si>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</si>
  <si>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</si>
  <si>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</si>
  <si>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</si>
  <si>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</si>
  <si>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</si>
  <si>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</si>
  <si>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</si>
  <si>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</si>
  <si>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</si>
  <si>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</si>
  <si>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</si>
  <si>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</si>
  <si>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</si>
  <si>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</si>
  <si>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</si>
  <si>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</si>
  <si>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</si>
  <si>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</si>
  <si>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</si>
  <si>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</si>
  <si>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</si>
  <si>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</si>
  <si>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</si>
  <si>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</si>
  <si>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</si>
  <si>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</si>
  <si>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</si>
  <si>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</si>
  <si>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</si>
  <si>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</si>
  <si>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</si>
  <si>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</si>
  <si>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</si>
  <si>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</si>
  <si>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</si>
  <si>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</si>
  <si>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</si>
  <si>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</si>
  <si>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</si>
  <si>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</si>
  <si>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</si>
  <si>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</si>
  <si>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</si>
  <si>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</si>
  <si>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</si>
  <si>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</si>
  <si>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</si>
  <si>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</si>
  <si>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</si>
  <si>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</si>
  <si>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</si>
  <si>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</si>
  <si>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</si>
  <si>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</si>
  <si>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</si>
  <si>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</si>
  <si>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</si>
  <si>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</si>
  <si>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</si>
  <si>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</si>
  <si>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</si>
  <si>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</si>
  <si>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</si>
  <si>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</si>
  <si>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</si>
  <si>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</si>
  <si>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</si>
  <si>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</si>
  <si>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</si>
  <si>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</si>
  <si>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</si>
  <si>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</si>
  <si>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</si>
  <si>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</si>
  <si>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</si>
  <si>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</si>
  <si>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</si>
  <si>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</si>
  <si>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</si>
  <si>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</si>
  <si>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</si>
  <si>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</si>
  <si>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</si>
  <si>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</si>
  <si>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</si>
  <si>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</si>
  <si>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</si>
  <si>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</si>
  <si>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</si>
  <si>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</si>
  <si>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</si>
  <si>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</si>
  <si>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</si>
  <si>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</si>
  <si>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</si>
  <si>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</si>
  <si>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</si>
  <si>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</si>
  <si>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</si>
  <si>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</si>
  <si>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</si>
  <si>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</si>
  <si>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</si>
  <si>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</si>
  <si>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</si>
  <si>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</si>
  <si>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</si>
  <si>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</si>
  <si>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</si>
  <si>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</si>
  <si>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</si>
  <si>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</si>
  <si>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</si>
  <si>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</si>
  <si>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</si>
  <si>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</si>
  <si>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</si>
  <si>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</si>
  <si>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</si>
  <si>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</si>
  <si>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</si>
  <si>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</si>
  <si>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</si>
  <si>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</si>
  <si>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</si>
  <si>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</si>
  <si>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</si>
  <si>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</si>
  <si>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</si>
  <si>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</si>
  <si>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</si>
  <si>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</si>
  <si>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</si>
  <si>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</si>
  <si>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</si>
  <si>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</si>
  <si>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</si>
  <si>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</si>
  <si>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</si>
  <si>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</si>
  <si>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</si>
  <si>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</si>
  <si>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</si>
  <si>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</si>
  <si>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</si>
  <si>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</si>
  <si>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</si>
  <si>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</si>
  <si>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</si>
  <si>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</si>
  <si>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</si>
  <si>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</si>
  <si>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</si>
  <si>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</si>
  <si>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</si>
  <si>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</si>
  <si>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</si>
  <si>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</si>
  <si>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</si>
  <si>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</si>
  <si>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</si>
  <si>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</si>
  <si>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</si>
  <si>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</si>
  <si>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</si>
  <si>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</si>
  <si>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</si>
  <si>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</si>
  <si>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</si>
  <si>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</si>
  <si>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</si>
  <si>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</si>
  <si>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</si>
  <si>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</si>
  <si>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</si>
  <si>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</si>
  <si>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</si>
  <si>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</si>
  <si>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</si>
  <si>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</si>
  <si>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</si>
  <si>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</si>
  <si>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</si>
  <si>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</si>
  <si>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</si>
  <si>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</si>
  <si>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</si>
  <si>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</si>
  <si>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</si>
  <si>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</si>
  <si>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</si>
  <si>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</si>
  <si>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</si>
  <si>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</si>
  <si>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</si>
  <si>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</si>
  <si>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</si>
  <si>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</si>
  <si>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</si>
  <si>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</si>
  <si>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</si>
  <si>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</si>
  <si>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</si>
  <si>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</si>
  <si>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</si>
  <si>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</si>
  <si>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</si>
  <si>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</si>
  <si>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</si>
  <si>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</si>
  <si>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</si>
  <si>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</si>
  <si>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</si>
  <si>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</si>
  <si>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</si>
  <si>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</si>
  <si>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</si>
  <si>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</si>
  <si>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</si>
  <si>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</si>
  <si>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</si>
  <si>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</si>
  <si>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</si>
  <si>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</si>
  <si>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</si>
  <si>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</si>
  <si>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</si>
  <si>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</si>
  <si>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</si>
  <si>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</si>
  <si>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</si>
  <si>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</si>
  <si>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</si>
  <si>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</si>
  <si>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</si>
  <si>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</si>
  <si>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</si>
  <si>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</si>
  <si>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</si>
  <si>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</si>
  <si>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</si>
  <si>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</si>
  <si>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</si>
  <si>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</si>
  <si>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</si>
  <si>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</si>
  <si>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</si>
  <si>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</si>
  <si>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</si>
  <si>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</si>
  <si>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</si>
  <si>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</si>
  <si>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</si>
  <si>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</si>
  <si>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</si>
  <si>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</si>
  <si>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</si>
  <si>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</si>
  <si>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</si>
  <si>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</si>
  <si>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</si>
  <si>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</si>
  <si>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</si>
  <si>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</si>
  <si>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</si>
  <si>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</si>
  <si>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</si>
  <si>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</si>
  <si>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</si>
  <si>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</si>
  <si>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</si>
  <si>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</si>
  <si>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</si>
  <si>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</si>
  <si>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</si>
  <si>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</si>
  <si>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</si>
  <si>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</si>
  <si>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</si>
  <si>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</si>
  <si>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</si>
  <si>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</si>
  <si>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</si>
  <si>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</si>
  <si>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</si>
  <si>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</si>
  <si>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</si>
  <si>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</si>
  <si>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</si>
  <si>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</si>
  <si>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</si>
  <si>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</si>
  <si>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</si>
  <si>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</si>
  <si>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</si>
  <si>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</si>
  <si>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</si>
  <si>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</si>
  <si>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</si>
  <si>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</si>
  <si>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</si>
  <si>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</si>
  <si>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</si>
  <si>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</si>
  <si>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</si>
  <si>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</si>
  <si>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</si>
  <si>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</si>
  <si>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</si>
  <si>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</si>
  <si>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</si>
  <si>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</si>
  <si>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</si>
  <si>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</si>
  <si>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</si>
  <si>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</si>
  <si>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</si>
  <si>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</si>
  <si>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</si>
  <si>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</si>
  <si>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</si>
  <si>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</si>
  <si>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</si>
  <si>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</si>
  <si>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</si>
  <si>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</si>
  <si>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</si>
  <si>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</si>
  <si>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</si>
  <si>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</si>
  <si>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</si>
  <si>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</si>
  <si>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</si>
  <si>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</si>
  <si>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</si>
  <si>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</si>
  <si>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</si>
  <si>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</si>
  <si>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</si>
  <si>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</si>
  <si>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</si>
  <si>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</si>
  <si>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</si>
  <si>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</si>
  <si>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</si>
  <si>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</si>
  <si>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</si>
  <si>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</si>
  <si>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</si>
  <si>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</si>
  <si>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</si>
  <si>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</si>
  <si>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</si>
  <si>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</si>
  <si>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</si>
  <si>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</si>
  <si>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</si>
  <si>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</si>
  <si>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</si>
  <si>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</si>
  <si>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</si>
  <si>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</si>
  <si>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</si>
  <si>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</si>
  <si>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</si>
  <si>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</si>
  <si>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</si>
  <si>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</si>
  <si>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</si>
  <si>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</si>
  <si>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</si>
  <si>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</si>
  <si>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</si>
  <si>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</si>
  <si>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</si>
  <si>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</si>
  <si>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</si>
  <si>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</si>
  <si>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</si>
  <si>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</si>
  <si>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</si>
  <si>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</si>
  <si>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</si>
  <si>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</si>
  <si>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</si>
  <si>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</si>
  <si>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</si>
  <si>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</si>
  <si>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</si>
  <si>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</si>
  <si>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</si>
  <si>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</si>
  <si>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</si>
  <si>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</si>
  <si>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</si>
  <si>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</si>
  <si>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</si>
  <si>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</si>
  <si>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</si>
  <si>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</si>
  <si>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</si>
  <si>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</si>
  <si>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</si>
  <si>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</si>
  <si>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</si>
  <si>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</si>
  <si>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</si>
  <si>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</si>
  <si>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</si>
  <si>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</si>
  <si>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</si>
  <si>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</si>
  <si>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</si>
  <si>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</si>
  <si>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</si>
  <si>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</si>
  <si>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</si>
  <si>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</si>
  <si>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</si>
  <si>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</si>
  <si>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</si>
  <si>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</si>
  <si>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</si>
  <si>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</si>
  <si>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</si>
  <si>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</si>
  <si>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</si>
  <si>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</si>
  <si>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</si>
  <si>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</si>
  <si>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</si>
  <si>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</si>
  <si>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</si>
  <si>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</si>
  <si>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</si>
  <si>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</si>
  <si>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</si>
  <si>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</si>
  <si>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</si>
  <si>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</si>
  <si>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</si>
  <si>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</si>
  <si>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</si>
  <si>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</si>
  <si>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</si>
  <si>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</si>
  <si>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</si>
  <si>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</si>
  <si>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</si>
  <si>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</si>
  <si>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</si>
  <si>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</si>
  <si>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</si>
  <si>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</si>
  <si>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</si>
  <si>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</si>
  <si>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</si>
  <si>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</si>
  <si>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</si>
  <si>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</si>
  <si>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</si>
  <si>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</si>
  <si>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</si>
  <si>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</si>
  <si>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</si>
  <si>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</si>
  <si>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</si>
  <si>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</si>
  <si>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</si>
  <si>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</si>
  <si>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</si>
  <si>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</si>
  <si>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</si>
  <si>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</si>
  <si>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</si>
  <si>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</si>
  <si>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</si>
  <si>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</si>
  <si>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</si>
  <si>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</si>
  <si>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</si>
  <si>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</si>
  <si>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</si>
  <si>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</si>
  <si>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</si>
  <si>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</si>
  <si>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</si>
  <si>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</si>
  <si>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</si>
  <si>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</si>
  <si>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</si>
  <si>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</si>
  <si>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</si>
  <si>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</si>
  <si>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</si>
  <si>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</si>
  <si>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</si>
  <si>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</si>
  <si>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</si>
  <si>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</si>
  <si>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</si>
  <si>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</si>
  <si>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</si>
  <si>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</si>
  <si>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</si>
  <si>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</si>
  <si>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</si>
  <si>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</si>
  <si>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</si>
  <si>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</si>
  <si>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</si>
  <si>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</si>
  <si>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</si>
  <si>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</si>
  <si>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</si>
  <si>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</si>
  <si>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</si>
  <si>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</si>
  <si>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</si>
  <si>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</si>
  <si>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</si>
  <si>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</si>
  <si>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</si>
  <si>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</si>
  <si>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</si>
  <si>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</si>
  <si>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</si>
  <si>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</si>
  <si>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</si>
  <si>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</si>
  <si>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</si>
  <si>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</si>
  <si>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</si>
  <si>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</si>
  <si>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</si>
  <si>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</si>
  <si>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</si>
  <si>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</si>
  <si>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</si>
  <si>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</si>
  <si>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</si>
  <si>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</si>
  <si>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</si>
  <si>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</si>
  <si>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</si>
  <si>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</si>
  <si>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</si>
  <si>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</si>
  <si>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</si>
  <si>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</si>
  <si>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</si>
  <si>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</si>
  <si>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</si>
  <si>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</si>
  <si>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</si>
  <si>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</si>
  <si>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</si>
  <si>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</si>
  <si>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</si>
  <si>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</si>
  <si>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</si>
  <si>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</si>
  <si>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</si>
  <si>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</si>
  <si>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</si>
  <si>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</si>
  <si>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</si>
  <si>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</si>
  <si>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</si>
  <si>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</si>
  <si>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</si>
  <si>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</si>
  <si>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</si>
  <si>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</si>
  <si>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</si>
  <si>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</si>
  <si>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</si>
  <si>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</si>
  <si>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</si>
  <si>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</si>
  <si>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</si>
  <si>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</si>
  <si>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</si>
  <si>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</si>
  <si>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</si>
  <si>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</si>
  <si>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</si>
  <si>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</si>
  <si>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</si>
  <si>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</si>
  <si>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</si>
  <si>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</si>
  <si>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</si>
  <si>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</si>
  <si>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</si>
  <si>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</si>
  <si>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</si>
  <si>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</si>
  <si>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</si>
  <si>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</si>
  <si>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</si>
  <si>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</si>
  <si>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</si>
  <si>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</si>
  <si>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</si>
  <si>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</si>
  <si>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</si>
  <si>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</si>
  <si>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</si>
  <si>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</si>
  <si>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</si>
  <si>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</si>
  <si>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</si>
  <si>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</si>
  <si>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</si>
  <si>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</si>
  <si>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</si>
  <si>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</si>
  <si>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</si>
  <si>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</si>
  <si>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</si>
  <si>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</si>
  <si>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</si>
  <si>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</si>
  <si>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</si>
  <si>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</si>
  <si>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</si>
  <si>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</si>
  <si>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</si>
  <si>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</si>
  <si>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</si>
  <si>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</si>
  <si>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</si>
  <si>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</si>
  <si>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</si>
  <si>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</si>
  <si>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</si>
  <si>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</si>
  <si>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</si>
  <si>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</si>
  <si>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</si>
  <si>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</si>
  <si>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</si>
  <si>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</si>
  <si>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</si>
  <si>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</si>
  <si>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</si>
  <si>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</si>
  <si>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</si>
  <si>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</si>
  <si>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</si>
  <si>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</si>
  <si>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</si>
  <si>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</si>
  <si>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</si>
  <si>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</si>
  <si>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</si>
  <si>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</si>
  <si>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</si>
  <si>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</si>
  <si>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</si>
  <si>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</si>
  <si>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</si>
  <si>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</si>
  <si>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</si>
  <si>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</si>
  <si>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</si>
  <si>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</si>
  <si>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</si>
  <si>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</si>
  <si>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</si>
  <si>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</si>
  <si>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</si>
  <si>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</si>
  <si>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</si>
  <si>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</si>
  <si>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</si>
  <si>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</si>
  <si>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</si>
  <si>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</si>
  <si>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</si>
  <si>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</si>
  <si>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</si>
  <si>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</si>
  <si>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</si>
  <si>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</si>
  <si>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</si>
  <si>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</si>
  <si>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</si>
  <si>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</si>
  <si>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</si>
  <si>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</si>
  <si>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</si>
  <si>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</si>
  <si>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</si>
  <si>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</si>
  <si>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</si>
  <si>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</si>
  <si>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</si>
  <si>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</si>
  <si>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</si>
  <si>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</si>
  <si>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</si>
  <si>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</si>
  <si>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</si>
  <si>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</si>
  <si>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</si>
  <si>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</si>
  <si>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</si>
  <si>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</si>
  <si>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</si>
  <si>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</si>
  <si>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</si>
  <si>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</si>
  <si>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</si>
  <si>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</si>
  <si>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</si>
  <si>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</si>
  <si>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</si>
  <si>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</si>
  <si>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</si>
  <si>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</si>
  <si>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</si>
  <si>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</si>
  <si>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</si>
  <si>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</si>
  <si>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</si>
  <si>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</si>
  <si>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</si>
  <si>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</si>
  <si>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</si>
  <si>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</si>
  <si>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</si>
  <si>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</si>
  <si>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</si>
  <si>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</si>
  <si>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</si>
  <si>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</si>
  <si>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</si>
  <si>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</si>
  <si>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</si>
  <si>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</si>
  <si>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</si>
  <si>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</si>
  <si>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</si>
  <si>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</si>
  <si>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</si>
  <si>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</si>
  <si>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</si>
  <si>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</si>
  <si>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</si>
  <si>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</si>
  <si>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</si>
  <si>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</si>
  <si>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</si>
  <si>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</si>
  <si>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</si>
  <si>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</si>
  <si>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</si>
  <si>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</si>
  <si>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</si>
  <si>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</si>
  <si>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</si>
  <si>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</si>
  <si>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</si>
  <si>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</si>
  <si>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</si>
  <si>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</si>
  <si>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</si>
  <si>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</si>
  <si>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</si>
  <si>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</si>
  <si>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</si>
  <si>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</si>
  <si>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</si>
  <si>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</si>
  <si>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</si>
  <si>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</si>
  <si>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</si>
  <si>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</si>
  <si>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</si>
  <si>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</si>
  <si>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</si>
  <si>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</si>
  <si>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</si>
  <si>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</si>
  <si>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</si>
  <si>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</si>
  <si>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</si>
  <si>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</si>
  <si>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</si>
  <si>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</si>
  <si>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</si>
  <si>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</si>
  <si>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</si>
  <si>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</si>
  <si>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</si>
  <si>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</si>
  <si>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</si>
  <si>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</si>
  <si>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</si>
  <si>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</si>
  <si>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</si>
  <si>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</si>
  <si>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</si>
  <si>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</si>
  <si>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</si>
  <si>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</si>
  <si>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</si>
  <si>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</si>
  <si>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</si>
  <si>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</si>
  <si>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</si>
  <si>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</si>
  <si>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</si>
  <si>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</si>
  <si>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</si>
  <si>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</si>
  <si>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</si>
  <si>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</si>
  <si>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</si>
  <si>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</si>
  <si>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</si>
  <si>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</si>
  <si>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</si>
  <si>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</si>
  <si>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</si>
  <si>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</si>
  <si>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</si>
  <si>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</si>
  <si>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</si>
  <si>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</si>
  <si>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</si>
  <si>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</si>
  <si>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</si>
  <si>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</si>
  <si>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</si>
  <si>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</si>
  <si>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</si>
  <si>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</si>
  <si>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</si>
  <si>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</si>
  <si>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</si>
  <si>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</si>
  <si>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</si>
  <si>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</si>
  <si>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</si>
  <si>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</si>
  <si>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</si>
  <si>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</si>
  <si>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</si>
  <si>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</si>
  <si>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</si>
  <si>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</si>
  <si>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</si>
  <si>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</si>
  <si>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</si>
  <si>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</si>
  <si>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</si>
  <si>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</si>
  <si>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</si>
  <si>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</si>
  <si>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</si>
  <si>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</si>
  <si>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</si>
  <si>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</si>
  <si>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</si>
  <si>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</si>
  <si>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</si>
  <si>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</si>
  <si>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</si>
  <si>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</si>
  <si>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</si>
  <si>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</si>
  <si>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</si>
  <si>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</si>
  <si>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</si>
  <si>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</si>
  <si>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</si>
  <si>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</si>
  <si>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</si>
  <si>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</si>
  <si>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</si>
  <si>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</si>
  <si>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</si>
  <si>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</si>
  <si>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</si>
  <si>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</si>
  <si>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</si>
  <si>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</si>
  <si>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</si>
  <si>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</si>
  <si>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</si>
  <si>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</si>
  <si>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</si>
  <si>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</si>
  <si>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</si>
  <si>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</si>
  <si>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</si>
  <si>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</si>
  <si>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</si>
  <si>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</si>
  <si>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</si>
  <si>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</si>
  <si>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</si>
  <si>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</si>
  <si>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</si>
  <si>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</si>
  <si>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</si>
  <si>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</si>
  <si>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</si>
  <si>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</si>
  <si>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</si>
  <si>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</si>
  <si>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</si>
  <si>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</si>
  <si>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</si>
  <si>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</si>
  <si>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</si>
  <si>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</si>
  <si>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</si>
  <si>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</si>
  <si>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</si>
  <si>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</si>
  <si>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</si>
  <si>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</si>
  <si>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</si>
  <si>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</si>
  <si>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</si>
  <si>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</si>
  <si>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</si>
  <si>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</si>
  <si>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</si>
  <si>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</si>
  <si>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</si>
  <si>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</si>
  <si>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</si>
  <si>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</si>
  <si>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</si>
  <si>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</si>
  <si>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</si>
  <si>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</si>
  <si>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</si>
  <si>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</si>
  <si>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</si>
  <si>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</si>
  <si>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</si>
  <si>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</si>
  <si>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</si>
  <si>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</si>
  <si>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</si>
  <si>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</si>
  <si>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</si>
  <si>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</si>
  <si>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</si>
  <si>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</si>
  <si>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</si>
  <si>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</si>
  <si>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</si>
  <si>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</si>
  <si>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</si>
  <si>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</si>
  <si>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</si>
  <si>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</si>
  <si>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</si>
  <si>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</si>
  <si>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</si>
  <si>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</si>
  <si>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</si>
  <si>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</si>
  <si>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</si>
  <si>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</si>
  <si>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</si>
  <si>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</si>
  <si>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</si>
  <si>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</si>
  <si>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</si>
  <si>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</si>
  <si>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</si>
  <si>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</si>
  <si>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</si>
  <si>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</si>
  <si>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</si>
  <si>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</si>
  <si>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</si>
  <si>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</si>
  <si>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</si>
  <si>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</si>
  <si>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</si>
  <si>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</si>
  <si>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</si>
  <si>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</si>
  <si>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</si>
  <si>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</si>
  <si>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</si>
  <si>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</si>
  <si>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</si>
  <si>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</si>
  <si>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</si>
  <si>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</si>
  <si>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</si>
  <si>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</si>
  <si>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</si>
  <si>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</si>
  <si>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</si>
  <si>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</si>
  <si>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</si>
  <si>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</si>
  <si>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</si>
  <si>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</si>
  <si>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</si>
  <si>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</si>
  <si>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</si>
  <si>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</si>
  <si>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</si>
  <si>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</si>
  <si>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</si>
  <si>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</si>
  <si>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</si>
  <si>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</si>
  <si>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</si>
  <si>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</si>
  <si>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</si>
  <si>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</si>
  <si>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</si>
  <si>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</si>
  <si>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</si>
  <si>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</si>
  <si>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</si>
  <si>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</si>
  <si>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</si>
  <si>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</si>
  <si>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</si>
  <si>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</si>
  <si>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</si>
  <si>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</si>
  <si>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</si>
  <si>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</si>
  <si>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</si>
  <si>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</si>
  <si>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</si>
  <si>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</si>
  <si>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</si>
  <si>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</si>
  <si>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</si>
  <si>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</si>
  <si>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</si>
  <si>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</si>
  <si>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</si>
  <si>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</si>
  <si>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</si>
  <si>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</si>
  <si>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</si>
  <si>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</si>
  <si>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</si>
  <si>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</si>
  <si>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</si>
  <si>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</si>
  <si>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</si>
  <si>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</si>
  <si>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</si>
  <si>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</si>
  <si>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</si>
  <si>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</si>
  <si>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</si>
  <si>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</si>
  <si>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</si>
  <si>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</si>
  <si>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</si>
  <si>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</si>
  <si>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</si>
  <si>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</si>
  <si>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</si>
  <si>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</si>
  <si>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</si>
  <si>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</si>
  <si>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</si>
  <si>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</si>
  <si>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</si>
  <si>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</si>
  <si>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</si>
  <si>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</si>
  <si>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</si>
  <si>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</si>
  <si>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</si>
  <si>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</si>
  <si>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</si>
  <si>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</si>
  <si>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</si>
  <si>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</si>
  <si>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</si>
  <si>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</si>
  <si>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</si>
  <si>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</si>
  <si>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</si>
  <si>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</si>
  <si>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</si>
  <si>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</si>
  <si>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</si>
  <si>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</si>
  <si>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</si>
  <si>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</si>
  <si>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</si>
  <si>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</si>
  <si>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</si>
  <si>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</si>
  <si>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</si>
  <si>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</si>
  <si>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</si>
  <si>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</si>
  <si>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</si>
  <si>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</si>
  <si>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</si>
  <si>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</si>
  <si>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</si>
  <si>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</si>
  <si>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</si>
  <si>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</si>
  <si>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</si>
  <si>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</si>
  <si>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</si>
  <si>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</si>
  <si>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</si>
  <si>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</si>
  <si>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</si>
  <si>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</si>
  <si>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</si>
  <si>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</si>
  <si>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</si>
  <si>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</si>
  <si>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</si>
  <si>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</si>
  <si>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</si>
  <si>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</si>
  <si>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</si>
  <si>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</si>
  <si>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</si>
  <si>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</si>
  <si>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</si>
  <si>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</si>
  <si>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</si>
  <si>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</si>
  <si>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</si>
  <si>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</si>
  <si>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</si>
  <si>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</si>
  <si>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</si>
  <si>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</si>
  <si>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</si>
  <si>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</si>
  <si>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</si>
  <si>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</si>
  <si>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</si>
  <si>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</si>
  <si>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</si>
  <si>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</si>
  <si>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</si>
  <si>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</si>
  <si>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</si>
  <si>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</si>
  <si>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</si>
  <si>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</si>
  <si>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</si>
  <si>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</si>
  <si>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</si>
  <si>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</si>
  <si>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</si>
  <si>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</si>
  <si>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</si>
  <si>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</si>
  <si>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</si>
  <si>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</si>
  <si>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</si>
  <si>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</si>
  <si>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</si>
  <si>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</si>
  <si>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</si>
  <si>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</si>
  <si>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</si>
  <si>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</si>
  <si>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</si>
  <si>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</si>
  <si>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</si>
  <si>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</si>
  <si>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</si>
  <si>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</si>
  <si>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</si>
  <si>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</si>
  <si>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</si>
  <si>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</si>
  <si>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</si>
  <si>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</si>
  <si>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</si>
  <si>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</si>
  <si>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</si>
  <si>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</si>
  <si>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</si>
  <si>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</si>
  <si>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</si>
  <si>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</si>
  <si>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</si>
  <si>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</si>
  <si>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</si>
  <si>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</si>
  <si>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</si>
  <si>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</si>
  <si>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</si>
  <si>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</si>
  <si>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</si>
  <si>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</si>
  <si>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</si>
  <si>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</si>
  <si>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</si>
  <si>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</si>
  <si>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</si>
  <si>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</si>
  <si>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</si>
  <si>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</si>
  <si>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</si>
  <si>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</si>
  <si>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</si>
  <si>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</si>
  <si>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</si>
  <si>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</si>
  <si>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</si>
  <si>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</si>
  <si>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</si>
  <si>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</si>
  <si>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</si>
  <si>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</si>
  <si>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</si>
  <si>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</si>
  <si>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</si>
  <si>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</si>
  <si>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</si>
  <si>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</si>
  <si>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</si>
  <si>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</si>
  <si>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</si>
  <si>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</si>
  <si>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</si>
  <si>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</si>
  <si>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</si>
  <si>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</si>
  <si>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</si>
  <si>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</si>
  <si>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</si>
  <si>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</si>
  <si>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</si>
  <si>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</si>
  <si>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</si>
  <si>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</si>
  <si>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</si>
  <si>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</si>
  <si>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</si>
  <si>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</si>
  <si>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</si>
  <si>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</si>
  <si>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</si>
  <si>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</si>
  <si>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</si>
  <si>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</si>
  <si>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</si>
  <si>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</si>
  <si>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</si>
  <si>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</si>
  <si>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</si>
  <si>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</si>
  <si>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</si>
  <si>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</si>
  <si>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</si>
  <si>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</si>
  <si>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</si>
  <si>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</si>
  <si>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</si>
  <si>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</si>
  <si>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</si>
  <si>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</si>
  <si>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</si>
  <si>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</si>
  <si>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</si>
  <si>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</si>
  <si>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</si>
  <si>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</si>
  <si>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</si>
  <si>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</si>
  <si>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</si>
  <si>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</si>
  <si>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</si>
  <si>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</si>
  <si>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</si>
  <si>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</si>
  <si>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</si>
  <si>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</si>
  <si>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</si>
  <si>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</si>
  <si>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</si>
  <si>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</si>
  <si>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</si>
  <si>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</si>
  <si>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</si>
  <si>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</si>
  <si>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</si>
  <si>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</si>
  <si>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</si>
  <si>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</si>
  <si>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</si>
  <si>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</si>
  <si>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</si>
  <si>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</si>
  <si>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</si>
  <si>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</si>
  <si>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</si>
  <si>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</si>
  <si>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</si>
  <si>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</si>
  <si>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</si>
  <si>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</si>
  <si>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</si>
  <si>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</si>
  <si>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</si>
  <si>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</si>
  <si>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</si>
  <si>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</si>
  <si>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</si>
  <si>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</si>
  <si>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</si>
  <si>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</si>
  <si>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</si>
  <si>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</si>
  <si>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</si>
  <si>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</si>
  <si>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</si>
  <si>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</si>
  <si>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</si>
  <si>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</si>
  <si>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</si>
  <si>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</si>
  <si>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</si>
  <si>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</si>
  <si>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</si>
  <si>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</si>
  <si>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</si>
  <si>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</si>
  <si>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</si>
  <si>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</si>
  <si>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</si>
  <si>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</si>
  <si>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</si>
  <si>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</si>
  <si>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</si>
  <si>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</si>
  <si>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</si>
  <si>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</si>
  <si>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</si>
  <si>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</si>
  <si>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</si>
  <si>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</si>
  <si>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</si>
  <si>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</si>
  <si>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</si>
  <si>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</si>
  <si>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</si>
  <si>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</si>
  <si>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</si>
  <si>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</si>
  <si>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</si>
  <si>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</si>
  <si>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</si>
  <si>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</si>
  <si>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</si>
  <si>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</si>
  <si>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</si>
  <si>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</si>
  <si>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</si>
  <si>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</si>
  <si>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</si>
  <si>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</si>
  <si>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</si>
  <si>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</si>
  <si>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</si>
  <si>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</si>
  <si>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</si>
  <si>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</si>
  <si>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</si>
  <si>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</si>
  <si>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</si>
  <si>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</si>
  <si>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</si>
  <si>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</si>
  <si>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</si>
  <si>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</si>
  <si>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</si>
  <si>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</si>
  <si>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</si>
  <si>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</si>
  <si>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</si>
  <si>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</si>
  <si>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</si>
  <si>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</si>
  <si>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</si>
  <si>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</si>
  <si>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</si>
  <si>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</si>
  <si>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</si>
  <si>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</si>
  <si>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</si>
  <si>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</si>
  <si>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</si>
  <si>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</si>
  <si>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</si>
  <si>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</si>
  <si>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</si>
  <si>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</si>
  <si>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</si>
  <si>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</si>
  <si>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</si>
  <si>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</si>
  <si>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</si>
  <si>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</si>
  <si>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</si>
  <si>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</si>
  <si>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</si>
  <si>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</si>
  <si>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</si>
  <si>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</si>
  <si>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</si>
  <si>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</si>
  <si>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</si>
  <si>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</si>
  <si>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</si>
  <si>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</si>
  <si>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</si>
  <si>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</si>
  <si>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</si>
  <si>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</si>
  <si>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</si>
  <si>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</si>
  <si>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</si>
  <si>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</si>
  <si>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</si>
  <si>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</si>
  <si>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</si>
  <si>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</si>
  <si>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</si>
  <si>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</si>
  <si>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</si>
  <si>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</si>
  <si>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</si>
  <si>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</si>
  <si>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</si>
  <si>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</si>
  <si>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</si>
  <si>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</si>
  <si>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</si>
  <si>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</si>
  <si>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</si>
  <si>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</si>
  <si>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</si>
  <si>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</si>
  <si>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</si>
  <si>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</si>
  <si>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</si>
  <si>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</si>
  <si>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</si>
  <si>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</si>
  <si>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</si>
  <si>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</si>
  <si>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</si>
  <si>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</si>
  <si>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</si>
  <si>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</si>
  <si>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</si>
  <si>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</si>
  <si>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</si>
  <si>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</si>
  <si>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</si>
  <si>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</si>
  <si>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</si>
  <si>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</si>
  <si>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</si>
  <si>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</si>
  <si>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</si>
  <si>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</si>
  <si>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</si>
  <si>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</si>
  <si>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</si>
  <si>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</si>
  <si>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</si>
  <si>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</si>
  <si>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</si>
  <si>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</si>
  <si>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</si>
  <si>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</si>
  <si>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</si>
  <si>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</si>
  <si>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</si>
  <si>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</si>
  <si>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</si>
  <si>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</si>
  <si>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</si>
  <si>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</si>
  <si>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</si>
  <si>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</si>
  <si>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</si>
  <si>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</si>
  <si>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</si>
  <si>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</si>
  <si>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</si>
  <si>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</si>
  <si>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</si>
  <si>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</si>
  <si>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</si>
  <si>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</si>
  <si>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</si>
  <si>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</si>
  <si>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</si>
  <si>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</si>
  <si>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</si>
  <si>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</si>
  <si>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</si>
  <si>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</si>
  <si>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</si>
  <si>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</si>
  <si>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</si>
  <si>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</si>
  <si>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</si>
  <si>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</si>
  <si>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</si>
  <si>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</si>
  <si>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</si>
  <si>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</si>
  <si>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</si>
  <si>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</si>
  <si>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</si>
  <si>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</si>
  <si>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</si>
  <si>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</si>
  <si>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</si>
  <si>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</si>
  <si>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</si>
  <si>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</si>
  <si>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</si>
  <si>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</si>
  <si>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</si>
  <si>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</si>
  <si>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</si>
  <si>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</si>
  <si>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</si>
  <si>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</si>
  <si>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</si>
  <si>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</si>
  <si>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</si>
  <si>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</si>
  <si>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</si>
  <si>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</si>
  <si>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</si>
  <si>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</si>
  <si>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</si>
  <si>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</si>
  <si>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</si>
  <si>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</si>
  <si>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</si>
  <si>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</si>
  <si>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</si>
  <si>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</si>
  <si>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</si>
  <si>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</si>
  <si>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</si>
  <si>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</si>
  <si>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</si>
  <si>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</si>
  <si>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</si>
  <si>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</si>
  <si>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</si>
  <si>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</si>
  <si>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</si>
  <si>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</si>
  <si>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</si>
  <si>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</si>
  <si>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</si>
  <si>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</si>
  <si>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</si>
  <si>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</si>
  <si>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</si>
  <si>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</si>
  <si>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</si>
  <si>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</si>
  <si>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</si>
  <si>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</si>
  <si>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</si>
  <si>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</si>
  <si>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</si>
  <si>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</si>
  <si>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</si>
  <si>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</si>
  <si>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</si>
  <si>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</si>
  <si>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</si>
  <si>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</si>
  <si>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</si>
  <si>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</si>
  <si>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</si>
  <si>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</si>
  <si>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</si>
  <si>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</si>
  <si>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</si>
  <si>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</si>
  <si>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</si>
  <si>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</si>
  <si>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</si>
  <si>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</si>
  <si>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</si>
  <si>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</si>
  <si>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</si>
  <si>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</si>
  <si>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</si>
  <si>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</si>
  <si>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</si>
  <si>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</si>
  <si>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</si>
  <si>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</si>
  <si>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</si>
  <si>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</si>
  <si>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</si>
  <si>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</si>
  <si>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</si>
  <si>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</si>
  <si>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</si>
  <si>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</si>
  <si>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</si>
  <si>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</si>
  <si>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</si>
  <si>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</si>
  <si>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</si>
  <si>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</si>
  <si>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</si>
  <si>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</si>
  <si>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</si>
  <si>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</si>
  <si>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</si>
  <si>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</si>
  <si>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</si>
  <si>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</si>
  <si>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</si>
  <si>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</si>
  <si>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</si>
  <si>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</si>
  <si>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</si>
  <si>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</si>
  <si>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</si>
  <si>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</si>
  <si>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</si>
  <si>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</si>
  <si>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</si>
  <si>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</si>
  <si>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</si>
  <si>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</si>
  <si>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</si>
  <si>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</si>
  <si>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</si>
  <si>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</si>
  <si>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</si>
  <si>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</si>
  <si>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</si>
  <si>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</si>
  <si>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</si>
  <si>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</si>
  <si>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</si>
  <si>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</si>
  <si>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</si>
  <si>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</si>
  <si>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</si>
  <si>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</si>
  <si>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</si>
  <si>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</si>
  <si>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</si>
  <si>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</si>
  <si>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</si>
  <si>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</si>
  <si>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</si>
  <si>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</si>
  <si>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</si>
  <si>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</si>
  <si>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</si>
  <si>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</si>
  <si>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</si>
  <si>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</si>
  <si>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</si>
  <si>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</si>
  <si>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</si>
  <si>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</si>
  <si>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</si>
  <si>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</si>
  <si>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</si>
  <si>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</si>
  <si>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</si>
  <si>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</si>
  <si>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</si>
  <si>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</si>
  <si>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</si>
  <si>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</si>
  <si>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</si>
  <si>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</si>
  <si>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</si>
  <si>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</si>
  <si>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</si>
  <si>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</si>
  <si>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</si>
  <si>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</si>
  <si>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</si>
  <si>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</si>
  <si>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</si>
  <si>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</si>
  <si>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</si>
  <si>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</si>
  <si>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</si>
  <si>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</si>
  <si>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</si>
  <si>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</si>
  <si>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</si>
  <si>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</si>
  <si>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</si>
  <si>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</si>
  <si>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</si>
  <si>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</si>
  <si>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</si>
  <si>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</si>
  <si>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</si>
  <si>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</si>
  <si>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</si>
  <si>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</si>
  <si>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</si>
  <si>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</si>
  <si>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</si>
  <si>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</si>
  <si>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</si>
  <si>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</si>
  <si>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</si>
  <si>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</si>
  <si>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</si>
  <si>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</si>
  <si>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</si>
  <si>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</si>
  <si>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</si>
  <si>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</si>
  <si>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</si>
  <si>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</si>
  <si>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</si>
  <si>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</si>
  <si>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</si>
  <si>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</si>
  <si>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</si>
  <si>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</si>
  <si>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</si>
  <si>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</si>
  <si>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</si>
  <si>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</si>
  <si>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</si>
  <si>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</si>
  <si>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</si>
  <si>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</si>
  <si>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</si>
  <si>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</si>
  <si>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</si>
  <si>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</si>
  <si>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</si>
  <si>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</si>
  <si>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</si>
  <si>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</si>
  <si>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</si>
  <si>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</si>
  <si>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</si>
  <si>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</si>
  <si>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</si>
  <si>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</si>
  <si>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</si>
  <si>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</si>
  <si>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</si>
  <si>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</si>
  <si>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</si>
  <si>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</si>
  <si>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</si>
  <si>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</si>
  <si>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</si>
  <si>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</si>
  <si>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</si>
  <si>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</si>
  <si>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</si>
  <si>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</si>
  <si>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</si>
  <si>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</si>
  <si>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</si>
  <si>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</si>
  <si>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</si>
  <si>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</si>
  <si>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</si>
  <si>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</si>
  <si>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</si>
  <si>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</si>
  <si>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</si>
  <si>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</si>
  <si>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</si>
  <si>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</si>
  <si>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</si>
  <si>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</si>
  <si>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</si>
  <si>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</si>
  <si>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</si>
  <si>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</si>
  <si>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</si>
  <si>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</si>
  <si>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</si>
  <si>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</si>
  <si>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</si>
  <si>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</si>
  <si>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</si>
  <si>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</si>
  <si>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</si>
  <si>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</si>
  <si>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</si>
  <si>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</si>
  <si>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</si>
  <si>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</si>
  <si>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</si>
  <si>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</si>
  <si>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</si>
  <si>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</si>
  <si>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</si>
  <si>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</si>
  <si>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</si>
  <si>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</si>
  <si>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</si>
  <si>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</si>
  <si>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</si>
  <si>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</si>
  <si>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</si>
  <si>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</si>
  <si>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</si>
  <si>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</si>
  <si>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</si>
  <si>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</si>
  <si>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</si>
  <si>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</si>
  <si>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</si>
  <si>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</si>
  <si>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</si>
  <si>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</si>
  <si>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</si>
  <si>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</si>
  <si>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</si>
  <si>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</si>
  <si>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</si>
  <si>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</si>
  <si>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</si>
  <si>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</si>
  <si>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</si>
  <si>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</si>
  <si>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</si>
  <si>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</si>
  <si>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</si>
  <si>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</si>
  <si>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</si>
  <si>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</si>
  <si>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</si>
  <si>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</si>
  <si>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</si>
  <si>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</si>
  <si>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</si>
  <si>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</si>
  <si>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</si>
  <si>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</si>
  <si>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</si>
  <si>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</si>
  <si>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</si>
  <si>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</si>
  <si>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</si>
  <si>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</si>
  <si>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</si>
  <si>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</si>
  <si>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</si>
  <si>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</si>
  <si>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</si>
  <si>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</si>
  <si>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</si>
  <si>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</si>
  <si>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</si>
  <si>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</si>
  <si>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</si>
  <si>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</si>
  <si>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</si>
  <si>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</si>
  <si>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</si>
  <si>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</si>
  <si>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</si>
  <si>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</si>
  <si>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</si>
  <si>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</si>
  <si>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</si>
  <si>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</si>
  <si>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</si>
  <si>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</si>
  <si>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</si>
  <si>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</si>
  <si>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</si>
  <si>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</si>
  <si>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</si>
  <si>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</si>
  <si>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</si>
  <si>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</si>
  <si>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</si>
  <si>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</si>
  <si>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</si>
  <si>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</si>
  <si>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</si>
  <si>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</si>
  <si>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</si>
  <si>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</si>
  <si>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</si>
  <si>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</si>
  <si>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</si>
  <si>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</si>
  <si>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</si>
  <si>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</si>
  <si>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</si>
  <si>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</si>
  <si>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</si>
  <si>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</si>
  <si>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</si>
  <si>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</si>
  <si>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</si>
  <si>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</si>
  <si>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</si>
  <si>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</si>
  <si>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</si>
  <si>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</si>
  <si>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</si>
  <si>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</si>
  <si>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</si>
  <si>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</si>
  <si>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</si>
  <si>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</si>
  <si>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</si>
  <si>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</si>
  <si>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</si>
  <si>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</si>
  <si>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</si>
  <si>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</si>
  <si>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</si>
  <si>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</si>
  <si>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</si>
  <si>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</si>
  <si>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</si>
  <si>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</si>
  <si>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</si>
  <si>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</si>
  <si>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</si>
  <si>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</si>
  <si>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</si>
  <si>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</si>
  <si>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</si>
  <si>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</si>
  <si>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</si>
  <si>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</si>
  <si>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</si>
  <si>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</si>
  <si>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</si>
  <si>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</si>
  <si>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</si>
  <si>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</si>
  <si>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</si>
  <si>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</si>
  <si>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</si>
  <si>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</si>
  <si>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</si>
  <si>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</si>
  <si>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</si>
  <si>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</si>
  <si>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</si>
  <si>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</si>
  <si>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</si>
  <si>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</si>
  <si>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</si>
  <si>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</si>
  <si>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</si>
  <si>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</si>
  <si>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</si>
  <si>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</si>
  <si>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</si>
  <si>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</si>
  <si>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</si>
  <si>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</si>
  <si>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</si>
  <si>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</si>
  <si>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</si>
  <si>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</si>
  <si>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</si>
  <si>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</si>
  <si>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</si>
  <si>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</si>
  <si>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</si>
  <si>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</si>
  <si>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</si>
  <si>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</si>
  <si>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</si>
  <si>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</si>
  <si>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</si>
  <si>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</si>
  <si>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</si>
  <si>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</si>
  <si>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</si>
  <si>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</si>
  <si>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</si>
  <si>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</si>
  <si>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</si>
  <si>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</si>
  <si>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</si>
  <si>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</si>
  <si>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</si>
  <si>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</si>
  <si>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</si>
  <si>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</si>
  <si>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</si>
  <si>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</si>
  <si>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</si>
  <si>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</si>
  <si>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</si>
  <si>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</si>
  <si>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</si>
  <si>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</si>
  <si>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</si>
  <si>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</si>
  <si>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</si>
  <si>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</si>
  <si>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</si>
  <si>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</si>
  <si>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</si>
  <si>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</si>
  <si>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</si>
  <si>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</si>
  <si>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</si>
  <si>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</si>
  <si>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</si>
  <si>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</si>
  <si>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</si>
  <si>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</si>
  <si>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</si>
  <si>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</si>
  <si>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</si>
  <si>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</si>
  <si>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</si>
  <si>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</si>
  <si>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</si>
  <si>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</si>
  <si>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</si>
  <si>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</si>
  <si>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</si>
  <si>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</si>
  <si>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</si>
  <si>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</si>
  <si>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</si>
  <si>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</si>
  <si>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</si>
  <si>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</si>
  <si>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</si>
  <si>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</si>
  <si>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</si>
  <si>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</si>
  <si>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</si>
  <si>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</si>
  <si>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</si>
  <si>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</si>
  <si>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</si>
  <si>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</si>
  <si>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</si>
  <si>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</si>
  <si>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</si>
  <si>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</si>
  <si>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</si>
  <si>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</si>
  <si>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</si>
  <si>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</si>
  <si>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</si>
  <si>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</si>
  <si>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</si>
  <si>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</si>
  <si>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</si>
  <si>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</si>
  <si>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</si>
  <si>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</si>
  <si>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</si>
  <si>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</si>
  <si>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</si>
  <si>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</si>
  <si>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</si>
  <si>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</si>
  <si>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</si>
  <si>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</si>
  <si>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</si>
  <si>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</si>
  <si>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</si>
  <si>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</si>
  <si>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</si>
  <si>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</si>
  <si>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</si>
  <si>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</si>
  <si>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</si>
  <si>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</si>
  <si>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</si>
  <si>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</si>
  <si>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</si>
  <si>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</si>
  <si>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</si>
  <si>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</si>
  <si>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</si>
  <si>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</si>
  <si>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</si>
  <si>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</si>
  <si>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</si>
  <si>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</si>
  <si>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</si>
  <si>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</si>
  <si>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</si>
  <si>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</si>
  <si>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</si>
  <si>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</si>
  <si>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</si>
  <si>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</si>
  <si>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</si>
  <si>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</si>
  <si>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</si>
  <si>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</si>
  <si>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</si>
  <si>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</si>
  <si>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</si>
  <si>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</si>
  <si>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</si>
  <si>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</si>
  <si>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</si>
  <si>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</si>
  <si>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</si>
  <si>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</si>
  <si>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</si>
  <si>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</si>
  <si>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</si>
  <si>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</si>
  <si>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</si>
  <si>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</si>
  <si>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</si>
  <si>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</si>
  <si>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</si>
  <si>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</si>
  <si>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</si>
  <si>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</si>
  <si>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</si>
  <si>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</si>
  <si>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</si>
  <si>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</si>
  <si>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</si>
  <si>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</si>
  <si>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</si>
  <si>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</si>
  <si>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</si>
  <si>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</si>
  <si>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</si>
  <si>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</si>
  <si>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</si>
  <si>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</si>
  <si>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</si>
  <si>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</si>
  <si>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</si>
  <si>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</si>
  <si>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</si>
  <si>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</si>
  <si>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</si>
  <si>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</si>
  <si>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</si>
  <si>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</si>
  <si>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</si>
  <si>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</si>
  <si>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</si>
  <si>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</si>
  <si>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</si>
  <si>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</si>
  <si>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</si>
  <si>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</si>
  <si>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</si>
  <si>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</si>
  <si>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</si>
  <si>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</si>
  <si>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</si>
  <si>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</si>
  <si>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</si>
  <si>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</si>
  <si>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</si>
  <si>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</si>
  <si>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</si>
  <si>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</si>
  <si>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</si>
  <si>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</si>
  <si>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</si>
  <si>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</si>
  <si>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</si>
  <si>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</si>
  <si>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</si>
  <si>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</si>
  <si>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</si>
  <si>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</si>
  <si>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</si>
  <si>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</si>
  <si>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</si>
  <si>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</si>
  <si>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</si>
  <si>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</si>
  <si>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</si>
  <si>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</si>
  <si>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</si>
  <si>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</si>
  <si>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</si>
  <si>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</si>
  <si>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</si>
  <si>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</si>
  <si>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</si>
  <si>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</si>
  <si>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</si>
  <si>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</si>
  <si>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</si>
  <si>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</si>
  <si>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</si>
  <si>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</si>
  <si>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</si>
  <si>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</si>
  <si>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</si>
  <si>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</si>
  <si>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</si>
  <si>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</si>
  <si>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</si>
  <si>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</si>
  <si>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</si>
  <si>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</si>
  <si>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</si>
  <si>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</si>
  <si>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</si>
  <si>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</si>
  <si>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</si>
  <si>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</si>
  <si>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</si>
  <si>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</si>
  <si>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</si>
  <si>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</si>
  <si>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</si>
  <si>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</si>
  <si>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</si>
  <si>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</si>
  <si>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</si>
  <si>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</si>
  <si>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</si>
  <si>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</si>
  <si>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</si>
  <si>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</si>
  <si>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</si>
  <si>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</si>
  <si>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</si>
  <si>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</si>
  <si>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</si>
  <si>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</si>
  <si>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</si>
  <si>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</si>
  <si>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</si>
  <si>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</si>
  <si>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</si>
  <si>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</si>
  <si>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</si>
  <si>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</si>
  <si>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</si>
  <si>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</si>
  <si>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</si>
  <si>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</si>
  <si>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</si>
  <si>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</si>
  <si>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</si>
  <si>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</si>
  <si>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</si>
  <si>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</si>
  <si>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</si>
  <si>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</si>
  <si>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</si>
  <si>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</si>
  <si>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</si>
  <si>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</si>
  <si>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</si>
  <si>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</si>
  <si>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</si>
  <si>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</si>
  <si>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</si>
  <si>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</si>
  <si>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</si>
  <si>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</si>
  <si>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</si>
  <si>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</si>
  <si>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</si>
  <si>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</si>
  <si>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</si>
  <si>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</si>
  <si>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</si>
  <si>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</si>
  <si>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</si>
  <si>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</si>
  <si>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</si>
  <si>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</si>
  <si>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</si>
  <si>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</si>
  <si>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</si>
  <si>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</si>
  <si>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</si>
  <si>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</si>
  <si>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</si>
  <si>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</si>
  <si>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</si>
  <si>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</si>
  <si>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</si>
  <si>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</si>
  <si>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</si>
  <si>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</si>
  <si>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</si>
  <si>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</si>
  <si>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</si>
  <si>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</si>
  <si>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</si>
  <si>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</si>
  <si>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</si>
  <si>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</si>
  <si>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</si>
  <si>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</si>
  <si>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</si>
  <si>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</si>
  <si>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</si>
  <si>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</si>
  <si>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</si>
  <si>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</si>
  <si>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</si>
  <si>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</si>
  <si>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</si>
  <si>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</si>
  <si>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</si>
  <si>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</si>
  <si>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</si>
  <si>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</si>
  <si>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</si>
  <si>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</si>
  <si>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</si>
  <si>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</si>
  <si>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</si>
  <si>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</si>
  <si>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</si>
  <si>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</si>
  <si>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</si>
  <si>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</si>
  <si>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</si>
  <si>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</si>
  <si>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</si>
  <si>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</si>
  <si>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</si>
  <si>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</si>
  <si>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</si>
  <si>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</si>
  <si>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</si>
  <si>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</si>
  <si>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</si>
  <si>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</si>
  <si>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</si>
  <si>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</si>
  <si>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</si>
  <si>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</si>
  <si>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</si>
  <si>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</si>
  <si>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</si>
  <si>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</si>
  <si>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</si>
  <si>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</si>
  <si>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</si>
  <si>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</si>
  <si>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</si>
  <si>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</si>
  <si>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</si>
  <si>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</si>
  <si>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</si>
  <si>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</si>
  <si>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</si>
  <si>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</si>
  <si>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</si>
  <si>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</si>
  <si>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</si>
  <si>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</si>
  <si>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</si>
  <si>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</si>
  <si>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</si>
  <si>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</si>
  <si>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</si>
  <si>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</si>
  <si>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</si>
  <si>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</si>
  <si>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</si>
  <si>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</si>
  <si>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</si>
  <si>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</si>
  <si>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</si>
  <si>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</si>
  <si>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</si>
  <si>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</si>
  <si>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</si>
  <si>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</si>
  <si>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</si>
  <si>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</si>
  <si>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</si>
  <si>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</si>
  <si>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</si>
  <si>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</si>
  <si>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</si>
  <si>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</si>
  <si>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</si>
  <si>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</si>
  <si>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</si>
  <si>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</si>
  <si>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</si>
  <si>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</si>
  <si>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</si>
  <si>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</si>
  <si>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</si>
  <si>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</si>
  <si>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</si>
  <si>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</si>
  <si>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</si>
  <si>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</si>
  <si>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</si>
  <si>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</si>
  <si>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</si>
  <si>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</si>
  <si>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</si>
  <si>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</si>
  <si>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</si>
  <si>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</si>
  <si>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</si>
  <si>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</si>
  <si>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</si>
  <si>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</si>
  <si>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</si>
  <si>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</si>
  <si>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</si>
  <si>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</si>
  <si>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</si>
  <si>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</si>
  <si>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</si>
  <si>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</si>
  <si>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</si>
  <si>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</si>
  <si>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</si>
  <si>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</si>
  <si>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</si>
  <si>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</si>
  <si>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</si>
  <si>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</si>
  <si>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</si>
  <si>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</si>
  <si>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</si>
  <si>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</si>
  <si>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</si>
  <si>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</si>
  <si>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</si>
  <si>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</si>
  <si>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</si>
  <si>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</si>
  <si>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</si>
  <si>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</si>
  <si>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</si>
  <si>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</si>
  <si>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</si>
  <si>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</si>
  <si>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</si>
  <si>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</si>
  <si>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</si>
  <si>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</si>
  <si>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</si>
  <si>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</si>
  <si>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</si>
  <si>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</si>
  <si>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</si>
  <si>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</si>
  <si>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</si>
  <si>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</si>
  <si>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</si>
  <si>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</si>
  <si>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</si>
  <si>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</si>
  <si>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</si>
  <si>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</si>
  <si>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</si>
  <si>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</si>
  <si>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</si>
  <si>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</si>
  <si>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</si>
  <si>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</si>
  <si>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</si>
  <si>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</si>
  <si>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</si>
  <si>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</si>
  <si>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</si>
  <si>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</si>
  <si>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</si>
  <si>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</si>
  <si>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</si>
  <si>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</si>
  <si>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</si>
  <si>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</si>
  <si>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</si>
  <si>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</si>
  <si>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</si>
  <si>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</si>
  <si>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</si>
  <si>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</si>
  <si>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</si>
  <si>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</si>
  <si>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</si>
  <si>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</si>
  <si>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</si>
  <si>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</si>
  <si>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</si>
  <si>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</si>
  <si>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</si>
  <si>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</si>
  <si>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</si>
  <si>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</si>
  <si>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</si>
  <si>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</si>
  <si>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</si>
  <si>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</si>
  <si>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</si>
  <si>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</si>
  <si>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</si>
  <si>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</si>
  <si>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</si>
  <si>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</si>
  <si>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</si>
  <si>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</si>
  <si>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</si>
  <si>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</si>
  <si>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</si>
  <si>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</si>
  <si>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</si>
  <si>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</si>
  <si>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</si>
  <si>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</si>
  <si>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</si>
  <si>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</si>
  <si>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</si>
  <si>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</si>
  <si>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</si>
  <si>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</si>
  <si>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</si>
  <si>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</si>
  <si>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</si>
  <si>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</si>
  <si>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</si>
  <si>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</si>
  <si>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</si>
  <si>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</si>
  <si>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</si>
  <si>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</si>
  <si>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</si>
  <si>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</si>
  <si>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</si>
  <si>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</si>
  <si>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</si>
  <si>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</si>
  <si>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</si>
  <si>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</si>
  <si>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</si>
  <si>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</si>
  <si>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</si>
  <si>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</si>
  <si>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</si>
  <si>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</si>
  <si>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</si>
  <si>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</si>
  <si>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</si>
  <si>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</si>
  <si>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</si>
  <si>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</si>
  <si>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</si>
  <si>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</si>
  <si>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</si>
  <si>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</si>
  <si>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</si>
  <si>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</si>
  <si>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</si>
  <si>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</si>
  <si>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</si>
  <si>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</si>
  <si>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</si>
  <si>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</si>
  <si>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</si>
  <si>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</si>
  <si>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</si>
  <si>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</si>
  <si>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</si>
  <si>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</si>
  <si>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</si>
  <si>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</si>
  <si>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</si>
  <si>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</si>
  <si>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</si>
  <si>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</si>
  <si>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</si>
  <si>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</si>
  <si>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</si>
  <si>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</si>
  <si>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</si>
  <si>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</si>
  <si>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</si>
  <si>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</si>
  <si>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</si>
  <si>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</si>
  <si>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</si>
  <si>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</si>
  <si>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</si>
  <si>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</si>
  <si>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</si>
  <si>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</si>
  <si>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</si>
  <si>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</si>
  <si>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</si>
  <si>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</si>
  <si>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</si>
  <si>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</si>
  <si>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</si>
  <si>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</si>
  <si>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</si>
  <si>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</si>
  <si>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</si>
  <si>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</si>
  <si>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</si>
  <si>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</si>
  <si>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</si>
  <si>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</si>
  <si>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</si>
  <si>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</si>
  <si>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</si>
  <si>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</si>
  <si>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</si>
  <si>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</si>
  <si>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</si>
  <si>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</si>
  <si>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</si>
  <si>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</si>
  <si>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</si>
  <si>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</si>
  <si>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</si>
  <si>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</si>
  <si>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</si>
  <si>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</si>
  <si>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</si>
  <si>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</si>
  <si>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</si>
  <si>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</si>
  <si>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</si>
  <si>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</si>
  <si>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</si>
  <si>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</si>
  <si>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</si>
  <si>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</si>
  <si>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</si>
  <si>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</si>
  <si>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</si>
  <si>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</si>
  <si>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</si>
  <si>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</si>
  <si>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</si>
  <si>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</si>
  <si>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</si>
  <si>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</si>
  <si>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</si>
  <si>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</si>
  <si>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</si>
  <si>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</si>
  <si>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</si>
  <si>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</si>
  <si>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</si>
  <si>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</si>
  <si>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</si>
  <si>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</si>
  <si>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</si>
  <si>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</si>
  <si>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</si>
  <si>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</si>
  <si>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</si>
  <si>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</si>
  <si>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</si>
  <si>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</si>
  <si>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</si>
  <si>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</si>
  <si>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</si>
  <si>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</si>
  <si>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</si>
  <si>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</si>
  <si>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</si>
  <si>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</si>
  <si>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</si>
  <si>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</si>
  <si>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</si>
  <si>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</si>
  <si>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</si>
  <si>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</si>
  <si>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</si>
  <si>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</si>
  <si>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</si>
  <si>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</si>
  <si>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</si>
  <si>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</si>
  <si>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</si>
  <si>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</si>
  <si>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</si>
  <si>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</si>
  <si>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</si>
  <si>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</si>
  <si>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</si>
  <si>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</si>
  <si>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</si>
  <si>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</si>
  <si>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</si>
  <si>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</si>
  <si>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</si>
  <si>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</si>
  <si>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</si>
  <si>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</si>
  <si>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</si>
  <si>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</si>
  <si>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</si>
  <si>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</si>
  <si>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</si>
  <si>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</si>
  <si>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</si>
  <si>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</si>
  <si>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</si>
  <si>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</si>
  <si>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</si>
  <si>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</si>
  <si>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</si>
  <si>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</si>
  <si>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</si>
  <si>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</si>
  <si>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</si>
  <si>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</si>
  <si>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</si>
  <si>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</si>
  <si>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</si>
  <si>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</si>
  <si>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</si>
  <si>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</si>
  <si>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</si>
  <si>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</si>
  <si>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</si>
  <si>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</si>
  <si>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</si>
  <si>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</si>
  <si>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</si>
  <si>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</si>
  <si>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</si>
  <si>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</si>
  <si>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</si>
  <si>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</si>
  <si>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</si>
  <si>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</si>
  <si>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</si>
  <si>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</si>
  <si>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</si>
  <si>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</si>
  <si>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</si>
  <si>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</si>
  <si>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</si>
  <si>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</si>
  <si>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</si>
  <si>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</si>
  <si>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</si>
  <si>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</si>
  <si>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</si>
  <si>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</si>
  <si>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</si>
  <si>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</si>
  <si>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</si>
  <si>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</si>
  <si>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</si>
  <si>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</si>
  <si>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</si>
  <si>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</si>
  <si>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</si>
  <si>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</si>
  <si>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</si>
  <si>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</si>
  <si>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</si>
  <si>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</si>
  <si>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</si>
  <si>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</si>
  <si>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</si>
  <si>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</si>
  <si>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</si>
  <si>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</si>
  <si>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</si>
  <si>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</si>
  <si>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</si>
  <si>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</si>
  <si>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</si>
  <si>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</si>
  <si>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</si>
  <si>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</si>
  <si>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</si>
  <si>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</si>
  <si>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</si>
  <si>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</si>
  <si>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</si>
  <si>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</si>
  <si>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</si>
  <si>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</si>
  <si>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</si>
  <si>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</si>
  <si>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</si>
  <si>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</si>
  <si>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</si>
  <si>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</si>
  <si>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</si>
  <si>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</si>
  <si>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</si>
  <si>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</si>
  <si>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</si>
  <si>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</si>
  <si>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</si>
  <si>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</si>
  <si>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</si>
  <si>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</si>
  <si>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</si>
  <si>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</si>
  <si>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</si>
  <si>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</si>
  <si>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</si>
  <si>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</si>
  <si>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</si>
  <si>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</si>
  <si>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</si>
  <si>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</si>
  <si>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</si>
  <si>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</si>
  <si>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</si>
  <si>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</si>
  <si>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</si>
  <si>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</si>
  <si>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</si>
  <si>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</si>
  <si>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</si>
  <si>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</si>
  <si>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</si>
  <si>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</si>
  <si>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</si>
  <si>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</si>
  <si>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</si>
  <si>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</si>
  <si>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</si>
  <si>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</si>
  <si>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</si>
  <si>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</si>
  <si>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</si>
  <si>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</si>
  <si>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</si>
  <si>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</si>
  <si>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</si>
  <si>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</si>
  <si>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</si>
  <si>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</si>
  <si>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</si>
  <si>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</si>
  <si>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</si>
  <si>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</si>
  <si>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</si>
  <si>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</si>
  <si>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</si>
  <si>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</si>
  <si>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</si>
  <si>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</si>
  <si>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</si>
  <si>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</si>
  <si>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</si>
  <si>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</si>
  <si>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</si>
  <si>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</si>
  <si>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</si>
  <si>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</si>
  <si>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</si>
  <si>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</si>
  <si>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</si>
  <si>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</si>
  <si>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</si>
  <si>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</si>
  <si>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</si>
  <si>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</si>
  <si>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</si>
  <si>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</si>
  <si>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</si>
  <si>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</si>
  <si>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</si>
  <si>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</si>
  <si>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</si>
  <si>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</si>
  <si>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</si>
  <si>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</si>
  <si>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</si>
  <si>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</si>
  <si>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</si>
  <si>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</si>
  <si>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</si>
  <si>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</si>
  <si>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</si>
  <si>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</si>
  <si>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</si>
  <si>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</si>
  <si>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</si>
  <si>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</si>
  <si>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</si>
  <si>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</si>
  <si>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</si>
  <si>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</si>
  <si>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</si>
  <si>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</si>
  <si>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</si>
  <si>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</si>
  <si>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</si>
  <si>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</si>
  <si>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</si>
  <si>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</si>
  <si>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</si>
  <si>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</si>
  <si>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</si>
  <si>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</si>
  <si>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</si>
  <si>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</si>
  <si>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</si>
  <si>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</si>
  <si>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</si>
  <si>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</si>
  <si>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</si>
  <si>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</si>
  <si>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</si>
  <si>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</si>
  <si>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</si>
  <si>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</si>
  <si>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</si>
  <si>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</si>
  <si>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</si>
  <si>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</si>
  <si>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</si>
  <si>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</si>
  <si>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</si>
  <si>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</si>
  <si>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</si>
  <si>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</si>
  <si>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</si>
  <si>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</si>
  <si>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</si>
  <si>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</si>
  <si>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</si>
  <si>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</si>
  <si>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</si>
  <si>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</si>
  <si>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</si>
  <si>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</si>
  <si>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</si>
  <si>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</si>
  <si>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</si>
  <si>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</si>
  <si>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</si>
  <si>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</si>
  <si>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</si>
  <si>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</si>
  <si>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</si>
  <si>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</si>
  <si>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</si>
  <si>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</si>
  <si>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</si>
  <si>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</si>
  <si>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</si>
  <si>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</si>
  <si>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</si>
  <si>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</si>
  <si>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</si>
  <si>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</si>
  <si>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</si>
  <si>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</si>
  <si>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</si>
  <si>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</si>
  <si>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</si>
  <si>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</si>
  <si>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</si>
  <si>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</si>
  <si>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</si>
  <si>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</si>
  <si>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</si>
  <si>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</si>
  <si>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</si>
  <si>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</si>
  <si>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</si>
  <si>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</si>
  <si>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</si>
  <si>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</si>
  <si>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</si>
  <si>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</si>
  <si>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</si>
  <si>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</si>
  <si>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</si>
  <si>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</si>
  <si>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</si>
  <si>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</si>
  <si>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</si>
  <si>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</si>
  <si>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</si>
  <si>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</si>
  <si>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</si>
  <si>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</si>
  <si>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</si>
  <si>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</si>
  <si>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</si>
  <si>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</si>
  <si>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</si>
  <si>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</si>
  <si>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</si>
  <si>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</si>
  <si>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</si>
  <si>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</si>
  <si>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</si>
  <si>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</si>
  <si>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</si>
  <si>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</si>
  <si>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</si>
  <si>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</si>
  <si>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</si>
  <si>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</si>
  <si>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</si>
  <si>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</si>
  <si>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</si>
  <si>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</si>
  <si>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</si>
  <si>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</si>
  <si>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</si>
  <si>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</si>
  <si>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</si>
  <si>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</si>
  <si>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</si>
  <si>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</si>
  <si>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</si>
  <si>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</si>
  <si>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</si>
  <si>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</si>
  <si>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</si>
  <si>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</si>
  <si>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</si>
  <si>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</si>
  <si>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</si>
  <si>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</si>
  <si>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</si>
  <si>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</si>
  <si>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</si>
  <si>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</si>
  <si>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</si>
  <si>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</si>
  <si>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</si>
  <si>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</si>
  <si>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</si>
  <si>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</si>
  <si>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</si>
  <si>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</si>
  <si>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</si>
  <si>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</si>
  <si>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</si>
  <si>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</si>
  <si>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</si>
  <si>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</si>
  <si>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</si>
  <si>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</si>
  <si>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</si>
  <si>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</si>
  <si>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</si>
  <si>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</si>
  <si>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</si>
  <si>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</si>
  <si>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</si>
  <si>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</si>
  <si>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</si>
  <si>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</si>
  <si>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</si>
  <si>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</si>
  <si>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</si>
  <si>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</si>
  <si>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</si>
  <si>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</si>
  <si>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</si>
  <si>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</si>
  <si>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</si>
  <si>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</si>
  <si>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</si>
  <si>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</si>
  <si>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</si>
  <si>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</si>
  <si>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</si>
  <si>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</si>
  <si>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</si>
  <si>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</si>
  <si>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</si>
  <si>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</si>
  <si>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</si>
  <si>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</si>
  <si>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</si>
  <si>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</si>
  <si>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</si>
  <si>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</si>
  <si>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</si>
  <si>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</si>
  <si>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</si>
  <si>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</si>
  <si>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</si>
  <si>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</si>
  <si>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</si>
  <si>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</si>
  <si>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</si>
  <si>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</si>
  <si>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</si>
  <si>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</si>
  <si>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</si>
  <si>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</si>
  <si>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</si>
  <si>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</si>
  <si>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</si>
  <si>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</si>
  <si>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</si>
  <si>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</si>
  <si>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</si>
  <si>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</si>
  <si>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</si>
  <si>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</si>
  <si>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</si>
  <si>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</si>
  <si>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</si>
  <si>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</si>
  <si>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</si>
  <si>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</si>
  <si>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</si>
  <si>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</si>
  <si>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</si>
  <si>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</si>
  <si>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</si>
  <si>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</si>
  <si>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</si>
  <si>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</si>
  <si>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</si>
  <si>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</si>
  <si>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</si>
  <si>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</si>
  <si>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</si>
  <si>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</si>
  <si>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</si>
  <si>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</si>
  <si>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</si>
  <si>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</si>
  <si>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</si>
  <si>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</si>
  <si>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</si>
  <si>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</si>
  <si>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</si>
  <si>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</si>
  <si>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</si>
  <si>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</si>
  <si>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</si>
  <si>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</si>
  <si>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</si>
  <si>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</si>
  <si>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</si>
  <si>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</si>
  <si>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</si>
  <si>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</si>
  <si>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</si>
  <si>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</si>
  <si>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</si>
  <si>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</si>
  <si>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</si>
  <si>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</si>
  <si>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</si>
  <si>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</si>
  <si>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</si>
  <si>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</si>
  <si>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</si>
  <si>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</si>
  <si>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</si>
  <si>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</si>
  <si>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</si>
  <si>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</si>
  <si>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</si>
  <si>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</si>
  <si>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</si>
  <si>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</si>
  <si>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</si>
  <si>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</si>
  <si>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</si>
  <si>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</si>
  <si>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</si>
  <si>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</si>
  <si>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</si>
  <si>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</si>
  <si>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</si>
  <si>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</si>
  <si>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</si>
  <si>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</si>
  <si>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</si>
  <si>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</si>
  <si>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</si>
  <si>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</si>
  <si>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</si>
  <si>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</si>
  <si>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</si>
  <si>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</si>
  <si>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</si>
  <si>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</si>
  <si>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</si>
  <si>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</si>
  <si>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</si>
  <si>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</si>
  <si>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</si>
  <si>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</si>
  <si>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</si>
  <si>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</si>
  <si>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</si>
  <si>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</si>
  <si>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</si>
  <si>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</si>
  <si>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</si>
  <si>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</si>
  <si>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</si>
  <si>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</si>
  <si>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</si>
  <si>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</si>
  <si>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</si>
  <si>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</si>
  <si>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</si>
  <si>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</si>
  <si>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</si>
  <si>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</si>
  <si>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</si>
  <si>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</si>
  <si>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</si>
  <si>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</si>
  <si>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</si>
  <si>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</si>
  <si>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</si>
  <si>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</si>
  <si>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</si>
  <si>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</si>
  <si>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</si>
  <si>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</si>
  <si>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</si>
  <si>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</si>
  <si>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</si>
  <si>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</si>
  <si>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</si>
  <si>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</si>
  <si>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</si>
  <si>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</si>
  <si>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</si>
  <si>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</si>
  <si>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</si>
  <si>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</si>
  <si>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</si>
  <si>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</si>
  <si>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</si>
  <si>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</si>
  <si>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</si>
  <si>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</si>
  <si>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</si>
  <si>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</si>
  <si>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</si>
  <si>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</si>
  <si>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</si>
  <si>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</si>
  <si>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</si>
  <si>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</si>
  <si>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</si>
  <si>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</si>
  <si>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</si>
  <si>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</si>
  <si>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</si>
  <si>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</si>
  <si>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</si>
  <si>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</si>
  <si>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</si>
  <si>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</si>
  <si>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</si>
  <si>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</si>
  <si>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</si>
  <si>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</si>
  <si>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</si>
  <si>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</si>
  <si>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</si>
  <si>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</si>
  <si>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</si>
  <si>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</si>
  <si>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</si>
  <si>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</si>
  <si>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</si>
  <si>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</si>
  <si>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</si>
  <si>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</si>
  <si>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</si>
  <si>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</si>
  <si>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</si>
  <si>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</si>
  <si>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</si>
  <si>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</si>
  <si>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</si>
  <si>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</si>
  <si>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</si>
  <si>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</si>
  <si>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</si>
  <si>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</si>
  <si>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</si>
  <si>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</si>
  <si>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</si>
  <si>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</si>
  <si>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</si>
  <si>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</si>
  <si>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</si>
  <si>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</si>
  <si>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</si>
  <si>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</si>
  <si>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</si>
  <si>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</si>
  <si>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</si>
  <si>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</si>
  <si>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</si>
  <si>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</si>
  <si>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</si>
  <si>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</si>
  <si>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</si>
  <si>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</si>
  <si>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</si>
  <si>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</si>
  <si>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</si>
  <si>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</si>
  <si>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</si>
  <si>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</si>
  <si>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</si>
  <si>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</si>
  <si>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</si>
  <si>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</si>
  <si>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</si>
  <si>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</si>
  <si>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</si>
  <si>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</si>
  <si>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</si>
  <si>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</si>
  <si>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</si>
  <si>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</si>
  <si>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</si>
  <si>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</si>
  <si>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</si>
  <si>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</si>
  <si>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</si>
  <si>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</si>
  <si>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</si>
  <si>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</si>
  <si>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</si>
  <si>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</si>
  <si>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</si>
  <si>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</si>
  <si>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</si>
  <si>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</si>
  <si>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</si>
  <si>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</si>
  <si>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</si>
  <si>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</si>
  <si>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</si>
  <si>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</si>
  <si>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</si>
  <si>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</si>
  <si>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</si>
  <si>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</si>
  <si>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</si>
  <si>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</si>
  <si>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</si>
  <si>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</si>
  <si>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</si>
  <si>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</si>
  <si>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</si>
  <si>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</si>
  <si>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</si>
  <si>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</si>
  <si>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</si>
  <si>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</si>
  <si>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</si>
  <si>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</si>
  <si>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</si>
  <si>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</si>
  <si>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</si>
  <si>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</si>
  <si>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</si>
  <si>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</si>
  <si>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</si>
  <si>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</si>
  <si>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</si>
  <si>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</si>
  <si>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</si>
  <si>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</si>
  <si>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</si>
  <si>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</si>
  <si>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</si>
  <si>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</si>
  <si>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</si>
  <si>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</si>
  <si>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</si>
  <si>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</si>
  <si>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</si>
  <si>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</si>
  <si>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</si>
  <si>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</si>
  <si>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</si>
  <si>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</si>
  <si>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</si>
  <si>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</si>
  <si>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</si>
  <si>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</si>
  <si>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</si>
  <si>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</si>
  <si>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</si>
  <si>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</si>
  <si>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</si>
  <si>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</si>
  <si>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</si>
  <si>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</si>
  <si>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</si>
  <si>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</si>
  <si>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</si>
  <si>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</si>
  <si>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</si>
  <si>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</si>
  <si>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</si>
  <si>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</si>
  <si>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</si>
  <si>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</si>
  <si>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</si>
  <si>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</si>
  <si>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</si>
  <si>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</si>
  <si>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</si>
  <si>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</si>
  <si>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</si>
  <si>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</si>
  <si>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</si>
  <si>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</si>
  <si>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</si>
  <si>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</si>
  <si>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</si>
  <si>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</si>
  <si>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</si>
  <si>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</si>
  <si>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</si>
  <si>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</si>
  <si>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</si>
  <si>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</si>
  <si>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</si>
  <si>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</si>
  <si>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</si>
  <si>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</si>
  <si>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</si>
  <si>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</si>
  <si>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</si>
  <si>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</si>
  <si>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</si>
  <si>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</si>
  <si>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</si>
  <si>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</si>
  <si>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</si>
  <si>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</si>
  <si>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</si>
  <si>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</si>
  <si>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</si>
  <si>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</si>
  <si>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</si>
  <si>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</si>
  <si>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</si>
  <si>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</si>
  <si>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</si>
  <si>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</si>
  <si>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</si>
  <si>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</si>
  <si>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</si>
  <si>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</si>
  <si>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</si>
  <si>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</si>
  <si>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</si>
  <si>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</si>
  <si>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</si>
  <si>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</si>
  <si>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</si>
  <si>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</si>
  <si>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</si>
  <si>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</si>
  <si>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</si>
  <si>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</si>
  <si>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</si>
  <si>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</si>
  <si>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</si>
  <si>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</si>
  <si>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</si>
  <si>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</si>
  <si>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</si>
  <si>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</si>
  <si>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</si>
  <si>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</si>
  <si>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</si>
  <si>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</si>
  <si>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</si>
  <si>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</si>
  <si>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</si>
  <si>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</si>
  <si>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</si>
  <si>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</si>
  <si>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</si>
  <si>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</si>
  <si>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</si>
  <si>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</si>
  <si>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</si>
  <si>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</si>
  <si>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</si>
  <si>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</si>
  <si>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</si>
  <si>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</si>
  <si>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</si>
  <si>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</si>
  <si>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</si>
  <si>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</si>
  <si>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</si>
  <si>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</si>
  <si>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</si>
  <si>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</si>
  <si>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</si>
  <si>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</si>
  <si>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</si>
  <si>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</si>
  <si>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</si>
  <si>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</si>
  <si>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</si>
  <si>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</si>
  <si>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</si>
  <si>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</si>
  <si>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</si>
  <si>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</si>
  <si>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</si>
  <si>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</si>
  <si>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</si>
  <si>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</si>
  <si>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</si>
  <si>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</si>
  <si>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</si>
  <si>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</si>
  <si>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</si>
  <si>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</si>
  <si>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</si>
  <si>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</si>
  <si>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</si>
  <si>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</si>
  <si>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</si>
  <si>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</si>
  <si>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</si>
  <si>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</si>
  <si>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</si>
  <si>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</si>
  <si>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</si>
  <si>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</si>
  <si>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</si>
  <si>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</si>
  <si>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</si>
  <si>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</si>
  <si>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</si>
  <si>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</si>
  <si>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</si>
  <si>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</si>
  <si>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</si>
  <si>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</si>
  <si>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</si>
  <si>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</si>
  <si>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</si>
  <si>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</si>
  <si>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</si>
  <si>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</si>
  <si>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</si>
  <si>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</si>
  <si>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</si>
  <si>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</si>
  <si>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</si>
  <si>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</si>
  <si>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</si>
  <si>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</si>
  <si>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</si>
  <si>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</si>
  <si>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</si>
  <si>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</si>
  <si>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</si>
  <si>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</si>
  <si>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</si>
  <si>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</si>
  <si>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</si>
  <si>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</si>
  <si>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</si>
  <si>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</si>
  <si>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</si>
  <si>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</si>
  <si>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</si>
  <si>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</si>
  <si>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</si>
  <si>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</si>
  <si>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</si>
  <si>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</si>
  <si>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</si>
  <si>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</si>
  <si>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</si>
  <si>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</si>
  <si>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</si>
  <si>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</si>
  <si>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</si>
  <si>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</si>
  <si>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</si>
  <si>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</si>
  <si>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</si>
  <si>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</si>
  <si>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</si>
  <si>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</si>
  <si>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</si>
  <si>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</si>
  <si>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</si>
  <si>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</si>
  <si>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</si>
  <si>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</si>
  <si>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</si>
  <si>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</si>
  <si>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</si>
  <si>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</si>
  <si>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</si>
  <si>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</si>
  <si>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</si>
  <si>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</si>
  <si>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</si>
  <si>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</si>
  <si>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</si>
  <si>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</si>
  <si>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</si>
  <si>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</si>
  <si>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</si>
  <si>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</si>
  <si>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</si>
  <si>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</si>
  <si>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</si>
  <si>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</si>
  <si>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</si>
  <si>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</si>
  <si>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</si>
  <si>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</si>
  <si>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</si>
  <si>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</si>
  <si>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</si>
  <si>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</si>
  <si>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</si>
  <si>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</si>
  <si>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</si>
  <si>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</si>
  <si>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</si>
  <si>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</si>
  <si>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</si>
  <si>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</si>
  <si>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</si>
  <si>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</si>
  <si>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</si>
  <si>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</si>
  <si>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</si>
  <si>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</si>
  <si>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</si>
  <si>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</si>
  <si>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</si>
  <si>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</si>
  <si>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</si>
  <si>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</si>
  <si>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</si>
  <si>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</si>
  <si>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</si>
  <si>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</si>
  <si>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</si>
  <si>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</si>
  <si>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</si>
  <si>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</si>
  <si>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</si>
  <si>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</si>
  <si>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</si>
  <si>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</si>
  <si>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</si>
  <si>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</si>
  <si>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</si>
  <si>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</si>
  <si>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</si>
  <si>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</si>
  <si>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</si>
  <si>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</si>
  <si>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</si>
  <si>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</si>
  <si>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</si>
  <si>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</si>
  <si>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</si>
  <si>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</si>
  <si>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</si>
  <si>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</si>
  <si>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</si>
  <si>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</si>
  <si>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</si>
  <si>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</si>
  <si>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</si>
  <si>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</si>
  <si>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</si>
  <si>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</si>
  <si>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</si>
  <si>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</si>
  <si>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</si>
  <si>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</si>
  <si>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</si>
  <si>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</si>
  <si>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</si>
  <si>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</si>
  <si>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</si>
  <si>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</si>
  <si>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</si>
  <si>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</si>
  <si>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</si>
  <si>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</si>
  <si>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</si>
  <si>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</si>
  <si>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</si>
  <si>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</si>
  <si>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</si>
  <si>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</si>
  <si>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</si>
  <si>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</si>
  <si>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</si>
  <si>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</si>
  <si>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</si>
  <si>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</si>
  <si>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</si>
  <si>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</si>
  <si>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</si>
  <si>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</si>
  <si>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</si>
  <si>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</si>
  <si>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</si>
  <si>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</si>
  <si>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</si>
  <si>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</si>
  <si>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</si>
  <si>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</si>
  <si>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</si>
  <si>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</si>
  <si>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</si>
  <si>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</si>
  <si>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</si>
  <si>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</si>
  <si>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</si>
  <si>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</si>
  <si>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</si>
  <si>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</si>
  <si>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</si>
  <si>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</si>
  <si>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</si>
  <si>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</si>
  <si>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</si>
  <si>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</si>
  <si>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</si>
  <si>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</si>
  <si>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</si>
  <si>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</si>
  <si>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</si>
  <si>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</si>
  <si>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</si>
  <si>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</si>
  <si>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</si>
  <si>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</si>
  <si>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</si>
  <si>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</si>
  <si>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</si>
  <si>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</si>
  <si>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</si>
  <si>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</si>
  <si>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</si>
  <si>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</si>
  <si>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</si>
  <si>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</si>
  <si>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</si>
  <si>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</si>
  <si>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</si>
  <si>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</si>
  <si>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</si>
  <si>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</si>
  <si>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</si>
  <si>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</si>
  <si>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</si>
  <si>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</si>
  <si>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</si>
  <si>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</si>
  <si>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</si>
  <si>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</si>
  <si>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</si>
  <si>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</si>
  <si>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</si>
  <si>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</si>
  <si>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</si>
  <si>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</si>
  <si>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</si>
  <si>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</si>
  <si>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</si>
  <si>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</si>
  <si>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</si>
  <si>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</si>
  <si>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</si>
  <si>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</si>
  <si>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</si>
  <si>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</si>
  <si>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</si>
  <si>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</si>
  <si>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</si>
  <si>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</si>
  <si>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</si>
  <si>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</si>
  <si>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</si>
  <si>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</si>
  <si>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</si>
  <si>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</si>
  <si>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</si>
  <si>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</si>
  <si>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</si>
  <si>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</si>
  <si>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</si>
  <si>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</si>
  <si>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</si>
  <si>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</si>
  <si>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</si>
  <si>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</si>
  <si>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</si>
  <si>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</si>
  <si>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</si>
  <si>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</si>
  <si>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</si>
  <si>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</si>
  <si>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</si>
  <si>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</si>
  <si>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</si>
  <si>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</si>
  <si>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</si>
  <si>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</si>
  <si>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</si>
  <si>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</si>
  <si>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</si>
  <si>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</si>
  <si>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</si>
  <si>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</si>
  <si>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</si>
  <si>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</si>
  <si>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</si>
  <si>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</si>
  <si>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</si>
  <si>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</si>
  <si>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</si>
  <si>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</si>
  <si>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</si>
  <si>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</si>
  <si>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</si>
  <si>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</si>
  <si>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</si>
  <si>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</si>
  <si>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</si>
  <si>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</si>
  <si>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</si>
  <si>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</si>
  <si>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</si>
  <si>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</si>
  <si>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</si>
  <si>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</si>
  <si>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</si>
  <si>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</si>
  <si>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</si>
  <si>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</si>
  <si>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</si>
  <si>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</si>
  <si>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</si>
  <si>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</si>
  <si>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</si>
  <si>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</si>
  <si>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</si>
  <si>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</si>
  <si>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</si>
  <si>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</si>
  <si>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</si>
  <si>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</si>
  <si>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</si>
  <si>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</si>
  <si>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</si>
  <si>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</si>
  <si>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</si>
  <si>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</si>
  <si>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</si>
  <si>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</si>
  <si>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</si>
  <si>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</si>
  <si>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</si>
  <si>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</si>
  <si>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</si>
  <si>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</si>
  <si>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</si>
  <si>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</si>
  <si>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</si>
  <si>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</si>
  <si>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</si>
  <si>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</si>
  <si>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</si>
  <si>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</si>
  <si>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</si>
  <si>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</si>
  <si>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</si>
  <si>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</si>
  <si>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</si>
  <si>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</si>
  <si>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</si>
  <si>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</si>
  <si>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</si>
  <si>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</si>
  <si>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</si>
  <si>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</si>
  <si>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</si>
  <si>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</si>
  <si>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</si>
  <si>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</si>
  <si>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</si>
  <si>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</si>
  <si>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</si>
  <si>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</si>
  <si>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</si>
  <si>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</si>
  <si>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</si>
  <si>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</si>
  <si>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</si>
  <si>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</si>
  <si>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</si>
  <si>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</si>
  <si>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</si>
  <si>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</si>
  <si>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</si>
  <si>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</si>
  <si>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</si>
  <si>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</si>
  <si>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</si>
  <si>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</si>
  <si>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</si>
  <si>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</si>
  <si>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</si>
  <si>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</si>
  <si>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</si>
  <si>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</si>
  <si>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</si>
  <si>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</si>
  <si>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</si>
  <si>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</si>
  <si>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</si>
  <si>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</si>
  <si>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</si>
  <si>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</si>
  <si>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</si>
  <si>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</si>
  <si>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</si>
  <si>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</si>
  <si>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</si>
  <si>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</si>
  <si>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</si>
  <si>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</si>
  <si>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</si>
  <si>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</si>
  <si>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</si>
  <si>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</si>
  <si>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</si>
  <si>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</si>
  <si>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</si>
  <si>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</si>
  <si>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</si>
  <si>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</si>
  <si>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</si>
  <si>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</si>
  <si>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</si>
  <si>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</si>
  <si>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</si>
  <si>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</si>
  <si>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</si>
  <si>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</si>
  <si>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</si>
  <si>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</si>
  <si>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</si>
  <si>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</si>
  <si>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</si>
  <si>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</si>
  <si>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</si>
  <si>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</si>
  <si>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</si>
  <si>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</si>
  <si>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</si>
  <si>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</si>
  <si>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</si>
  <si>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</si>
  <si>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</si>
  <si>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</si>
  <si>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</si>
  <si>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</si>
  <si>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</si>
  <si>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</si>
  <si>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</si>
  <si>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</si>
  <si>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</si>
  <si>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</si>
  <si>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</si>
  <si>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</si>
  <si>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</si>
  <si>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</si>
  <si>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</si>
  <si>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</si>
  <si>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</si>
  <si>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</si>
  <si>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</si>
  <si>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</si>
  <si>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</si>
  <si>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</si>
  <si>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</si>
  <si>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</si>
  <si>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</si>
  <si>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</si>
  <si>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</si>
  <si>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</si>
  <si>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</si>
  <si>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</si>
  <si>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</si>
  <si>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</si>
  <si>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</si>
  <si>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</si>
  <si>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</si>
  <si>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</si>
  <si>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</si>
  <si>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</si>
  <si>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</si>
  <si>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</si>
  <si>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</si>
  <si>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</si>
  <si>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</si>
  <si>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</si>
  <si>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</si>
  <si>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</si>
  <si>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</si>
  <si>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</si>
  <si>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</si>
  <si>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</si>
  <si>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</si>
  <si>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</si>
  <si>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</si>
  <si>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</si>
  <si>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</si>
  <si>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</si>
  <si>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</si>
  <si>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</si>
  <si>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</si>
  <si>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</si>
  <si>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</si>
  <si>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</si>
  <si>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</si>
  <si>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</si>
  <si>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</si>
  <si>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</si>
  <si>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</si>
  <si>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</si>
  <si>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</si>
  <si>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</si>
  <si>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</si>
  <si>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</si>
  <si>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</si>
  <si>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</si>
  <si>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</si>
  <si>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</si>
  <si>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</si>
  <si>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</si>
  <si>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</si>
  <si>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</si>
  <si>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</si>
  <si>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</si>
  <si>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</si>
  <si>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</si>
  <si>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</si>
  <si>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</si>
  <si>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</si>
  <si>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</si>
  <si>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</si>
  <si>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</si>
  <si>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</si>
  <si>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</si>
  <si>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</si>
  <si>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</si>
  <si>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</si>
  <si>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</si>
  <si>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</si>
  <si>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</si>
  <si>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</si>
  <si>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</si>
  <si>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</si>
  <si>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</si>
  <si>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</si>
  <si>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</si>
  <si>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</si>
  <si>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</si>
  <si>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</si>
  <si>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</si>
  <si>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</si>
  <si>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</si>
  <si>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</si>
  <si>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</si>
  <si>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</si>
  <si>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</si>
  <si>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</si>
  <si>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</si>
  <si>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</si>
  <si>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</si>
  <si>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</si>
  <si>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</si>
  <si>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</si>
  <si>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</si>
  <si>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</si>
  <si>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</si>
  <si>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</si>
  <si>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</si>
  <si>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</si>
  <si>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</si>
  <si>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</si>
  <si>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</si>
  <si>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</si>
  <si>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</si>
  <si>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</si>
  <si>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</si>
  <si>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</si>
  <si>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</si>
  <si>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</si>
  <si>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</si>
  <si>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</si>
  <si>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</si>
  <si>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</si>
  <si>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</si>
  <si>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</si>
  <si>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</si>
  <si>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</si>
  <si>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</si>
  <si>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</si>
  <si>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</si>
  <si>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</si>
  <si>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</si>
  <si>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</si>
  <si>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</si>
  <si>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</si>
  <si>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</si>
  <si>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</si>
  <si>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</si>
  <si>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</si>
  <si>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</si>
  <si>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</si>
  <si>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</si>
  <si>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</si>
  <si>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</si>
  <si>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</si>
  <si>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</si>
  <si>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</si>
  <si>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</si>
  <si>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</si>
  <si>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</si>
  <si>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</si>
  <si>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</si>
  <si>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</si>
  <si>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</si>
  <si>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</si>
  <si>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</si>
  <si>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</si>
  <si>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</si>
  <si>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</si>
  <si>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</si>
  <si>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</si>
  <si>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</si>
  <si>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</si>
  <si>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</si>
  <si>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</si>
  <si>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</si>
  <si>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</si>
  <si>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</si>
  <si>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</si>
  <si>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</si>
  <si>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</si>
  <si>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</si>
  <si>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</si>
  <si>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</si>
  <si>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</si>
  <si>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</si>
  <si>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</si>
  <si>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</si>
  <si>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</si>
  <si>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</si>
  <si>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</si>
  <si>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</si>
  <si>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</si>
  <si>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</si>
  <si>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</si>
  <si>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</si>
  <si>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</si>
  <si>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</si>
  <si>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</si>
  <si>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</si>
  <si>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</si>
  <si>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</si>
  <si>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</si>
  <si>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</si>
  <si>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</si>
  <si>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</si>
  <si>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</si>
  <si>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</si>
  <si>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</si>
  <si>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</si>
  <si>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</si>
  <si>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</si>
  <si>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</si>
  <si>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</si>
  <si>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</si>
  <si>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</si>
  <si>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</si>
  <si>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</si>
  <si>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</si>
  <si>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</si>
  <si>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</si>
  <si>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</si>
  <si>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</si>
  <si>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</si>
  <si>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</si>
  <si>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</si>
  <si>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</si>
  <si>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</si>
  <si>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</si>
  <si>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</si>
  <si>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</si>
  <si>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</si>
  <si>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</si>
  <si>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</si>
  <si>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</si>
  <si>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</si>
  <si>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</si>
  <si>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</si>
  <si>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</si>
  <si>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</si>
  <si>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</si>
  <si>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</si>
  <si>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</si>
  <si>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</si>
  <si>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</si>
  <si>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</si>
  <si>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</si>
  <si>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</si>
  <si>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</si>
  <si>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</si>
  <si>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</si>
  <si>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</si>
  <si>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</si>
  <si>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</si>
  <si>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</si>
  <si>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</si>
  <si>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</si>
  <si>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</si>
  <si>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</si>
  <si>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</si>
  <si>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</si>
  <si>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</si>
  <si>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</si>
  <si>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</si>
  <si>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</si>
  <si>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</si>
  <si>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</si>
  <si>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</si>
  <si>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</si>
  <si>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</si>
  <si>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</si>
  <si>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</si>
  <si>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</si>
  <si>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</si>
  <si>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</si>
  <si>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</si>
  <si>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</si>
  <si>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</si>
  <si>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</si>
  <si>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</si>
  <si>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</si>
  <si>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</si>
  <si>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</si>
  <si>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</si>
  <si>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</si>
  <si>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</si>
  <si>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</si>
  <si>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</si>
  <si>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</si>
  <si>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</si>
  <si>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</si>
  <si>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</si>
  <si>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</si>
  <si>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</si>
  <si>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</si>
  <si>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</si>
  <si>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</si>
  <si>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</si>
  <si>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</si>
  <si>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</si>
  <si>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</si>
  <si>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</si>
  <si>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</si>
  <si>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</si>
  <si>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</si>
  <si>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</si>
  <si>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</si>
  <si>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</si>
  <si>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</si>
  <si>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</si>
  <si>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</si>
  <si>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</si>
  <si>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</si>
  <si>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</si>
  <si>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</si>
  <si>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</si>
  <si>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</si>
  <si>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</si>
  <si>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</si>
  <si>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</si>
  <si>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</si>
  <si>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</si>
  <si>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</si>
  <si>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</si>
  <si>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</si>
  <si>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</si>
  <si>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</si>
  <si>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</si>
  <si>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</si>
  <si>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</si>
  <si>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</si>
  <si>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</si>
  <si>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</si>
  <si>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</si>
  <si>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</si>
  <si>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</si>
  <si>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</si>
  <si>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</si>
  <si>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</si>
  <si>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</si>
  <si>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</si>
  <si>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</si>
  <si>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</si>
  <si>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</si>
  <si>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</si>
  <si>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</si>
  <si>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</si>
  <si>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</si>
  <si>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</si>
  <si>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</si>
  <si>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</si>
  <si>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</si>
  <si>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</si>
  <si>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</si>
  <si>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</si>
  <si>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</si>
  <si>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</si>
  <si>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</si>
  <si>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</si>
  <si>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</si>
  <si>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</si>
  <si>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</si>
  <si>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</si>
  <si>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</si>
  <si>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</si>
  <si>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</si>
  <si>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</si>
  <si>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</si>
  <si>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</si>
  <si>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</si>
  <si>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</si>
  <si>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</si>
  <si>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</si>
  <si>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</si>
  <si>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</si>
  <si>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</si>
  <si>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</si>
  <si>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</si>
  <si>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</si>
  <si>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</si>
  <si>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</si>
  <si>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</si>
  <si>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</si>
  <si>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</si>
  <si>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</si>
  <si>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</si>
  <si>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</si>
  <si>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</si>
  <si>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</si>
  <si>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</si>
  <si>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</si>
  <si>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</si>
  <si>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</si>
  <si>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</si>
  <si>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</si>
  <si>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</si>
  <si>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</si>
  <si>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</si>
  <si>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</si>
  <si>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</si>
  <si>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</si>
  <si>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</si>
  <si>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</si>
  <si>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</si>
  <si>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</si>
  <si>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</si>
  <si>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</si>
  <si>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</si>
  <si>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</si>
  <si>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</si>
  <si>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</si>
  <si>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</si>
  <si>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</si>
  <si>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</si>
  <si>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</si>
  <si>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</si>
  <si>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</si>
  <si>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</si>
  <si>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</si>
  <si>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</si>
  <si>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</si>
  <si>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</si>
  <si>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</si>
  <si>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</si>
  <si>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</si>
  <si>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</si>
  <si>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</si>
  <si>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</si>
  <si>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</si>
  <si>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</si>
  <si>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</si>
  <si>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</si>
  <si>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</si>
  <si>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</si>
  <si>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</si>
  <si>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</si>
  <si>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</si>
  <si>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</si>
  <si>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</si>
  <si>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</si>
  <si>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</si>
  <si>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</si>
  <si>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</si>
  <si>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</si>
  <si>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</si>
  <si>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</si>
  <si>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</si>
  <si>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</si>
  <si>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</si>
  <si>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</si>
  <si>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</si>
  <si>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</si>
  <si>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</si>
  <si>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</si>
  <si>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</si>
  <si>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</si>
  <si>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</si>
  <si>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</si>
  <si>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</si>
  <si>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</si>
  <si>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</si>
  <si>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</si>
  <si>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</si>
  <si>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</si>
  <si>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</si>
  <si>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</si>
  <si>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</si>
  <si>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</si>
  <si>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</si>
  <si>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</si>
  <si>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</si>
  <si>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</si>
  <si>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</si>
  <si>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</si>
  <si>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</si>
  <si>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</si>
  <si>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</si>
  <si>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</si>
  <si>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</si>
  <si>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</si>
  <si>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</si>
  <si>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</si>
  <si>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</si>
  <si>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</si>
  <si>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</si>
  <si>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</si>
  <si>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</si>
  <si>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</si>
  <si>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</si>
  <si>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</si>
  <si>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</si>
  <si>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</si>
  <si>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</si>
  <si>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</si>
  <si>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</si>
  <si>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</si>
  <si>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</si>
  <si>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</si>
  <si>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</si>
  <si>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</si>
  <si>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</si>
  <si>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</si>
  <si>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</si>
  <si>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</si>
  <si>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</si>
  <si>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</si>
  <si>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</si>
  <si>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</si>
  <si>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</si>
  <si>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</si>
  <si>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</si>
  <si>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</si>
  <si>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</si>
  <si>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</si>
  <si>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</si>
  <si>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</si>
  <si>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</si>
  <si>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</si>
  <si>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</si>
  <si>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</si>
  <si>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</si>
  <si>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</si>
  <si>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</si>
  <si>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</si>
  <si>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</si>
  <si>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</si>
  <si>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</si>
  <si>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</si>
  <si>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</si>
  <si>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</si>
  <si>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</si>
  <si>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</si>
  <si>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</si>
  <si>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</si>
  <si>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</si>
  <si>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</si>
  <si>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</si>
  <si>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</si>
  <si>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</si>
  <si>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</si>
  <si>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</si>
  <si>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</si>
  <si>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</si>
  <si>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</si>
  <si>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</si>
  <si>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</si>
  <si>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</si>
  <si>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</si>
  <si>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</si>
  <si>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</si>
  <si>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</si>
  <si>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</si>
  <si>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</si>
  <si>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</si>
  <si>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</si>
  <si>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</si>
  <si>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</si>
  <si>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</si>
  <si>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</si>
  <si>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</si>
  <si>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</si>
  <si>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</si>
  <si>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</si>
  <si>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</si>
  <si>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</si>
  <si>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</si>
  <si>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</si>
  <si>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</si>
  <si>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</si>
  <si>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</si>
  <si>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</si>
  <si>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</si>
  <si>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</si>
  <si>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</si>
  <si>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</si>
  <si>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</si>
  <si>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</si>
  <si>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</si>
  <si>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</si>
  <si>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</si>
  <si>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</si>
  <si>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</si>
  <si>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</si>
  <si>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</si>
  <si>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</si>
  <si>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</si>
  <si>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</si>
  <si>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</si>
  <si>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</si>
  <si>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</si>
  <si>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</si>
  <si>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</si>
  <si>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</si>
  <si>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</si>
  <si>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</si>
  <si>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</si>
  <si>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</si>
  <si>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</si>
  <si>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</si>
  <si>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</si>
  <si>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</si>
  <si>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</si>
  <si>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</si>
  <si>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</si>
  <si>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</si>
  <si>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</si>
  <si>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</si>
  <si>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</si>
  <si>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</si>
  <si>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</si>
  <si>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</si>
  <si>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</si>
  <si>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</si>
  <si>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</si>
  <si>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</si>
  <si>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</si>
  <si>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</si>
  <si>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</si>
  <si>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</si>
  <si>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</si>
  <si>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</si>
  <si>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</si>
  <si>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</si>
  <si>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</si>
  <si>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</si>
  <si>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</si>
  <si>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</si>
  <si>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</si>
  <si>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</si>
  <si>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</si>
  <si>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</si>
  <si>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</si>
  <si>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</si>
  <si>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</si>
  <si>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</si>
  <si>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</si>
  <si>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</si>
  <si>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</si>
  <si>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</si>
  <si>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</si>
  <si>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</si>
  <si>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</si>
  <si>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</si>
  <si>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</si>
  <si>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</si>
  <si>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</si>
  <si>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</si>
  <si>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</si>
  <si>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</si>
  <si>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</si>
  <si>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</si>
  <si>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</si>
  <si>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</si>
  <si>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</si>
  <si>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</si>
  <si>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</si>
  <si>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</si>
  <si>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</si>
  <si>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</si>
  <si>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</si>
  <si>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</si>
  <si>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</si>
  <si>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</si>
  <si>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</si>
  <si>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</si>
  <si>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</si>
  <si>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</si>
  <si>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</si>
  <si>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</si>
  <si>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</si>
  <si>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</si>
  <si>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</si>
  <si>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</si>
  <si>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</si>
  <si>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</si>
  <si>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</si>
  <si>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</si>
  <si>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</si>
  <si>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</si>
  <si>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</si>
  <si>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</si>
  <si>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</si>
  <si>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</si>
  <si>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</si>
  <si>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</si>
  <si>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</si>
  <si>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</si>
  <si>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</si>
  <si>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</si>
  <si>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</si>
  <si>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</si>
  <si>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</si>
  <si>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</si>
  <si>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</si>
  <si>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</si>
  <si>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</si>
  <si>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</si>
  <si>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</si>
  <si>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</si>
  <si>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</si>
  <si>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</si>
  <si>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</si>
  <si>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</si>
  <si>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</si>
  <si>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</si>
  <si>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</si>
  <si>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</si>
  <si>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</si>
  <si>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</si>
  <si>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</si>
  <si>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</si>
  <si>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</si>
  <si>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</si>
  <si>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</si>
  <si>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</si>
  <si>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</si>
  <si>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</si>
  <si>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</si>
  <si>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</si>
  <si>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</si>
  <si>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</si>
  <si>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</si>
  <si>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</si>
  <si>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</si>
  <si>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</si>
  <si>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</si>
  <si>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</si>
  <si>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</si>
  <si>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</si>
  <si>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</si>
  <si>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</si>
  <si>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</si>
  <si>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</si>
  <si>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</si>
  <si>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</si>
  <si>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</si>
  <si>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</si>
  <si>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</si>
  <si>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</si>
  <si>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</si>
  <si>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</si>
  <si>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</si>
  <si>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</si>
  <si>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</si>
  <si>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</si>
  <si>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</si>
  <si>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</si>
  <si>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</si>
  <si>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</si>
  <si>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</si>
  <si>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</si>
  <si>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</si>
  <si>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</si>
  <si>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</si>
  <si>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</si>
  <si>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</si>
  <si>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</si>
  <si>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</si>
  <si>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</si>
  <si>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</si>
  <si>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</si>
  <si>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</si>
  <si>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</si>
  <si>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</si>
  <si>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</si>
  <si>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</si>
  <si>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</si>
  <si>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</si>
  <si>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</si>
  <si>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</si>
  <si>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</si>
  <si>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</si>
  <si>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</si>
  <si>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</si>
  <si>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</si>
  <si>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</si>
  <si>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</si>
  <si>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</si>
  <si>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</si>
  <si>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</si>
  <si>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</si>
  <si>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</si>
  <si>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</si>
  <si>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</si>
  <si>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</si>
  <si>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</si>
  <si>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</si>
  <si>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</si>
  <si>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</si>
  <si>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</si>
  <si>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</si>
  <si>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</si>
  <si>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</si>
  <si>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</si>
  <si>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</si>
  <si>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</si>
  <si>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</si>
  <si>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</si>
  <si>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</si>
  <si>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</si>
  <si>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</si>
  <si>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</si>
  <si>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</si>
  <si>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</si>
  <si>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</si>
  <si>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</si>
  <si>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</si>
  <si>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</si>
  <si>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</si>
  <si>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</si>
  <si>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</si>
  <si>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</si>
  <si>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</si>
  <si>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</si>
  <si>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</si>
  <si>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</si>
  <si>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</si>
  <si>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</si>
  <si>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</si>
  <si>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</si>
  <si>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</si>
  <si>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</si>
  <si>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</si>
  <si>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</si>
  <si>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</si>
  <si>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</si>
  <si>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</si>
  <si>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</si>
  <si>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</si>
  <si>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</si>
  <si>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</si>
  <si>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</si>
  <si>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</si>
  <si>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</si>
  <si>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</si>
  <si>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</si>
  <si>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</si>
  <si>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</si>
  <si>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</si>
  <si>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</si>
  <si>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</si>
  <si>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</si>
  <si>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</si>
  <si>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</si>
  <si>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</si>
  <si>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</si>
  <si>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</si>
  <si>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</si>
  <si>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</si>
  <si>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</si>
  <si>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</si>
  <si>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</si>
  <si>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</si>
  <si>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</si>
  <si>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</si>
  <si>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</si>
  <si>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</si>
  <si>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</si>
  <si>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</si>
  <si>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</si>
  <si>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</si>
  <si>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</si>
  <si>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</si>
  <si>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</si>
  <si>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</si>
  <si>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</si>
  <si>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</si>
  <si>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</si>
  <si>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</si>
  <si>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</si>
  <si>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</si>
  <si>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</si>
  <si>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</si>
  <si>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</si>
  <si>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</si>
  <si>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</si>
  <si>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</si>
  <si>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</si>
  <si>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</si>
  <si>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</si>
  <si>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</si>
  <si>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</si>
  <si>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</si>
  <si>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</si>
  <si>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</si>
  <si>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</si>
  <si>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</si>
  <si>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</si>
  <si>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</si>
  <si>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</si>
  <si>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</si>
  <si>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</si>
  <si>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</si>
  <si>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</si>
  <si>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</si>
  <si>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</si>
  <si>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</si>
  <si>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</si>
  <si>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</si>
  <si>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</si>
  <si>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</si>
  <si>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</si>
  <si>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</si>
  <si>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</si>
  <si>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</si>
  <si>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</si>
  <si>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</si>
  <si>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</si>
  <si>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</si>
  <si>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</si>
  <si>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</si>
  <si>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</si>
  <si>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</si>
  <si>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</si>
  <si>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</si>
  <si>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</si>
  <si>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</si>
  <si>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</si>
  <si>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</si>
  <si>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</si>
  <si>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</si>
  <si>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</si>
  <si>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</si>
  <si>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</si>
  <si>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</si>
  <si>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</si>
  <si>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</si>
  <si>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</si>
  <si>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</si>
  <si>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</si>
  <si>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</si>
  <si>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</si>
  <si>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</si>
  <si>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</si>
  <si>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</si>
  <si>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</si>
  <si>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</si>
  <si>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</si>
  <si>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</si>
  <si>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</si>
  <si>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</si>
  <si>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</si>
  <si>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</si>
  <si>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</si>
  <si>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</si>
  <si>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</si>
  <si>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</si>
  <si>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</si>
  <si>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</si>
  <si>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</si>
  <si>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</si>
  <si>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</si>
  <si>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</si>
  <si>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</si>
  <si>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</si>
  <si>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</si>
  <si>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</si>
  <si>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</si>
  <si>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</si>
  <si>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</si>
  <si>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</si>
  <si>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</si>
  <si>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</si>
  <si>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</si>
  <si>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</si>
  <si>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</si>
  <si>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</si>
  <si>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</si>
  <si>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</si>
  <si>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</si>
  <si>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</si>
  <si>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</si>
  <si>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</si>
  <si>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</si>
  <si>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</si>
  <si>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</si>
  <si>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</si>
  <si>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</si>
  <si>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</si>
  <si>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</si>
  <si>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</si>
  <si>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</si>
  <si>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</si>
  <si>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</si>
  <si>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</si>
  <si>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</si>
  <si>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</si>
  <si>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</si>
  <si>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</si>
  <si>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</si>
  <si>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</si>
  <si>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</si>
  <si>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</si>
  <si>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</si>
  <si>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</si>
  <si>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</si>
  <si>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</si>
  <si>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</si>
  <si>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</si>
  <si>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</si>
  <si>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</si>
  <si>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</si>
  <si>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</si>
  <si>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</si>
  <si>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</si>
  <si>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</si>
  <si>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</si>
  <si>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</si>
  <si>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</si>
  <si>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</si>
  <si>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</si>
  <si>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</si>
  <si>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</si>
  <si>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</si>
  <si>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</si>
  <si>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</si>
  <si>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</si>
  <si>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</si>
  <si>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</si>
  <si>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</si>
  <si>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</si>
  <si>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</si>
  <si>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</si>
  <si>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</si>
  <si>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</si>
  <si>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</si>
  <si>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</si>
  <si>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</si>
  <si>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</si>
  <si>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</si>
  <si>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</si>
  <si>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</si>
  <si>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</si>
  <si>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</si>
  <si>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</si>
  <si>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</si>
  <si>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</si>
  <si>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</si>
  <si>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</si>
  <si>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</si>
  <si>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</si>
  <si>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</si>
  <si>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</si>
  <si>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</si>
  <si>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</si>
  <si>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</si>
  <si>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</si>
  <si>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</si>
  <si>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</si>
  <si>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</si>
  <si>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</si>
  <si>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</si>
  <si>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</si>
  <si>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</si>
  <si>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</si>
  <si>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</si>
  <si>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</si>
  <si>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</si>
  <si>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</si>
  <si>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</si>
  <si>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</si>
  <si>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</si>
  <si>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</si>
  <si>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</si>
  <si>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</si>
  <si>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</si>
  <si>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</si>
  <si>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</si>
  <si>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</si>
  <si>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</si>
  <si>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</si>
  <si>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</si>
  <si>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</si>
  <si>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</si>
  <si>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</si>
  <si>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</si>
  <si>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</si>
  <si>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</si>
  <si>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</si>
  <si>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</si>
  <si>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</si>
  <si>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</si>
  <si>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</si>
  <si>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</si>
  <si>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</si>
  <si>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</si>
  <si>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</si>
  <si>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</si>
  <si>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</si>
  <si>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</si>
  <si>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</si>
  <si>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</si>
  <si>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</si>
  <si>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</si>
  <si>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</si>
  <si>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</si>
  <si>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</si>
  <si>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</si>
  <si>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</si>
  <si>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</si>
  <si>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</si>
  <si>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</si>
  <si>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</si>
  <si>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</si>
  <si>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</si>
  <si>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</si>
  <si>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</si>
  <si>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</si>
  <si>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</si>
  <si>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</si>
  <si>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</si>
  <si>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</si>
  <si>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</si>
  <si>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</si>
  <si>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</si>
  <si>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</si>
  <si>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</si>
  <si>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</si>
  <si>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</si>
  <si>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</si>
  <si>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</si>
  <si>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</si>
  <si>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</si>
  <si>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</si>
  <si>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</si>
  <si>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</si>
  <si>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</si>
  <si>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</si>
  <si>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</si>
  <si>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</si>
  <si>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</si>
  <si>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</si>
  <si>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</si>
  <si>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</si>
  <si>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</si>
  <si>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</si>
  <si>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</si>
  <si>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</si>
  <si>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</si>
  <si>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</si>
  <si>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</si>
  <si>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</si>
  <si>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</si>
  <si>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</si>
  <si>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</si>
  <si>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</si>
  <si>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</si>
  <si>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</si>
  <si>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</si>
  <si>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</si>
  <si>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</si>
  <si>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</si>
  <si>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</si>
  <si>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</si>
  <si>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</si>
  <si>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</si>
  <si>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</si>
  <si>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</si>
  <si>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</si>
  <si>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</si>
  <si>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</si>
  <si>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</si>
  <si>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</si>
  <si>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</si>
  <si>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</si>
  <si>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</si>
  <si>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</si>
  <si>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</si>
  <si>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</si>
  <si>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</si>
  <si>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</si>
  <si>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</si>
  <si>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</si>
  <si>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</si>
  <si>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</si>
  <si>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</si>
  <si>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</si>
  <si>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</si>
  <si>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</si>
  <si>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</si>
  <si>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</si>
  <si>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</si>
  <si>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</si>
  <si>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</si>
  <si>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</si>
  <si>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</si>
  <si>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</si>
  <si>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</si>
  <si>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</si>
  <si>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</si>
  <si>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</si>
  <si>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</si>
  <si>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</si>
  <si>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</si>
  <si>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</si>
  <si>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</si>
  <si>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</si>
  <si>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</si>
  <si>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</si>
  <si>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</si>
  <si>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</si>
  <si>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</si>
  <si>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</si>
  <si>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</si>
  <si>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</si>
  <si>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</si>
  <si>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</si>
  <si>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</si>
  <si>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</si>
  <si>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</si>
  <si>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</si>
  <si>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</si>
  <si>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</si>
  <si>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</si>
  <si>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</si>
  <si>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</si>
  <si>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</si>
  <si>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</si>
  <si>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</si>
  <si>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</si>
  <si>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</si>
  <si>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</si>
  <si>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</si>
  <si>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</si>
  <si>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</si>
  <si>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</si>
  <si>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</si>
  <si>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</si>
  <si>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</si>
  <si>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</si>
  <si>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</si>
  <si>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</si>
  <si>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</si>
  <si>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</si>
  <si>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</si>
  <si>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</si>
  <si>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</si>
  <si>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</si>
  <si>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</si>
  <si>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</si>
  <si>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</si>
  <si>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</si>
  <si>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</si>
  <si>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</si>
  <si>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</si>
  <si>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</si>
  <si>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</si>
  <si>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</si>
  <si>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</si>
  <si>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</si>
  <si>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</si>
  <si>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</si>
  <si>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</si>
  <si>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</si>
  <si>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</si>
  <si>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</si>
  <si>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</si>
  <si>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</si>
  <si>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</si>
  <si>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</si>
  <si>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</si>
  <si>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</si>
  <si>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</si>
  <si>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</si>
  <si>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</si>
  <si>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</si>
  <si>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</si>
  <si>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</si>
  <si>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</si>
  <si>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</si>
  <si>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</si>
  <si>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</si>
  <si>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</si>
  <si>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</si>
  <si>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</si>
  <si>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</si>
  <si>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</si>
  <si>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</si>
  <si>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</si>
  <si>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</si>
  <si>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</si>
  <si>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</si>
  <si>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</si>
  <si>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</si>
  <si>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</si>
  <si>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</si>
  <si>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</si>
  <si>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</si>
  <si>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</si>
  <si>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</si>
  <si>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</si>
  <si>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</si>
  <si>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</si>
  <si>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</si>
  <si>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</si>
  <si>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</si>
  <si>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</si>
  <si>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</si>
  <si>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</si>
  <si>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</si>
  <si>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</si>
  <si>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</si>
  <si>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</si>
  <si>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</si>
  <si>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</si>
  <si>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</si>
  <si>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</si>
  <si>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</si>
  <si>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</si>
  <si>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</si>
  <si>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</si>
  <si>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</si>
  <si>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</si>
  <si>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</si>
  <si>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</si>
  <si>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</si>
  <si>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</si>
  <si>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</si>
  <si>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</si>
  <si>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</si>
  <si>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</si>
  <si>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</si>
  <si>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</si>
  <si>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</si>
  <si>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</si>
  <si>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</si>
  <si>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</si>
  <si>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</si>
  <si>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</si>
  <si>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</si>
  <si>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</si>
  <si>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</si>
  <si>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</si>
  <si>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</si>
  <si>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</si>
  <si>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</si>
  <si>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</si>
  <si>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</si>
  <si>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</si>
  <si>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</si>
  <si>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</si>
  <si>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</si>
  <si>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</si>
  <si>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</si>
  <si>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</si>
  <si>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</si>
  <si>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</si>
  <si>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</si>
  <si>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</si>
  <si>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</si>
  <si>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</si>
  <si>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</si>
  <si>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</si>
  <si>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</si>
  <si>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</si>
  <si>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</si>
  <si>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</si>
  <si>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</si>
  <si>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</si>
  <si>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</si>
  <si>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</si>
  <si>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</si>
  <si>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</si>
  <si>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</si>
  <si>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</si>
  <si>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</si>
  <si>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</si>
  <si>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</si>
  <si>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</si>
  <si>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</si>
  <si>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</si>
  <si>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</si>
  <si>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</si>
  <si>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</si>
  <si>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</si>
  <si>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</si>
  <si>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</si>
  <si>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</si>
  <si>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</si>
  <si>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</si>
  <si>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</si>
  <si>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</si>
  <si>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</si>
  <si>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</si>
  <si>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</si>
  <si>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</si>
  <si>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</si>
  <si>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</si>
  <si>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</si>
  <si>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</si>
  <si>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</si>
  <si>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</si>
  <si>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</si>
  <si>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</si>
  <si>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</si>
  <si>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</si>
  <si>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</si>
  <si>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</si>
  <si>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</si>
  <si>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</si>
  <si>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</si>
  <si>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</si>
  <si>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</si>
  <si>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</si>
  <si>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</si>
  <si>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</si>
  <si>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</si>
  <si>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</si>
  <si>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</si>
  <si>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</si>
  <si>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</si>
  <si>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</si>
  <si>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</si>
  <si>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</si>
  <si>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</si>
  <si>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</si>
  <si>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</si>
  <si>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</si>
  <si>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</si>
  <si>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</si>
  <si>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</si>
  <si>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</si>
  <si>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</si>
  <si>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</si>
  <si>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</si>
  <si>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</si>
  <si>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</si>
  <si>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</si>
  <si>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</si>
  <si>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</si>
  <si>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</si>
  <si>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</si>
  <si>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</si>
  <si>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</si>
  <si>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</si>
  <si>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</si>
  <si>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</si>
  <si>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</si>
  <si>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</si>
  <si>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</si>
  <si>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</si>
  <si>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</si>
  <si>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</si>
  <si>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</si>
  <si>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</si>
  <si>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</si>
  <si>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</si>
  <si>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</si>
  <si>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</si>
  <si>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</si>
  <si>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</si>
  <si>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</si>
  <si>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</si>
  <si>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</si>
  <si>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</si>
  <si>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</si>
  <si>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</si>
  <si>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</si>
  <si>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</si>
  <si>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</si>
  <si>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</si>
  <si>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</si>
  <si>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</si>
  <si>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</si>
  <si>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</si>
  <si>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</si>
  <si>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</si>
  <si>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</si>
  <si>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</si>
  <si>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</si>
  <si>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</si>
  <si>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</si>
  <si>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</si>
  <si>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</si>
  <si>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</si>
  <si>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</si>
  <si>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</si>
  <si>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</si>
  <si>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</si>
  <si>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</si>
  <si>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</si>
  <si>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</si>
  <si>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</si>
  <si>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</si>
  <si>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</si>
  <si>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</si>
  <si>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</si>
  <si>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</si>
  <si>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</si>
  <si>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</si>
  <si>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</si>
  <si>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</si>
  <si>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</si>
  <si>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</si>
  <si>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</si>
  <si>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</si>
  <si>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</si>
  <si>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</si>
  <si>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</si>
  <si>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</si>
  <si>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</si>
  <si>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</si>
  <si>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</si>
  <si>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</si>
  <si>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</si>
  <si>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</si>
  <si>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</si>
  <si>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</si>
  <si>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</si>
  <si>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</si>
  <si>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</si>
  <si>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</si>
  <si>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</si>
  <si>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</si>
  <si>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</si>
  <si>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</si>
  <si>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</si>
  <si>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</si>
  <si>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</si>
  <si>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</si>
  <si>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</si>
  <si>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</si>
  <si>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</si>
  <si>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</si>
  <si>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</si>
  <si>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</si>
  <si>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</si>
  <si>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</si>
  <si>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</si>
  <si>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</si>
  <si>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</si>
  <si>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</si>
  <si>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</si>
  <si>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</si>
  <si>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</si>
  <si>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</si>
  <si>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</si>
  <si>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</si>
  <si>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</si>
  <si>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</si>
  <si>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</si>
  <si>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</si>
  <si>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</si>
  <si>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</si>
  <si>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</si>
  <si>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</si>
  <si>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</si>
  <si>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</si>
  <si>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</si>
  <si>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</si>
  <si>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</si>
  <si>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</si>
  <si>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</si>
  <si>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</si>
  <si>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</si>
  <si>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</si>
  <si>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</si>
  <si>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</si>
  <si>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</si>
  <si>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</si>
  <si>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</si>
  <si>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</si>
  <si>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</si>
  <si>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</si>
  <si>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</si>
  <si>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</si>
  <si>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</si>
  <si>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</si>
  <si>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</si>
  <si>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</si>
  <si>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</si>
  <si>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</si>
  <si>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</si>
  <si>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</si>
  <si>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</si>
  <si>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</si>
  <si>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</si>
  <si>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</si>
  <si>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</si>
  <si>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</si>
  <si>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</si>
  <si>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</si>
  <si>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</si>
  <si>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</si>
  <si>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</si>
  <si>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</si>
  <si>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</si>
  <si>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</si>
  <si>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</si>
  <si>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</si>
  <si>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</si>
  <si>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</si>
  <si>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</si>
  <si>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</si>
  <si>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</si>
  <si>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</si>
  <si>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</si>
  <si>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</si>
  <si>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</si>
  <si>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</si>
  <si>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</si>
  <si>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</si>
  <si>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</si>
  <si>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</si>
  <si>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</si>
  <si>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</si>
  <si>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</si>
  <si>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</si>
  <si>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</si>
  <si>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</si>
  <si>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</si>
  <si>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</si>
  <si>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</si>
  <si>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</si>
  <si>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</si>
  <si>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</si>
  <si>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</si>
  <si>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</si>
  <si>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</si>
  <si>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</si>
  <si>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</si>
  <si>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</si>
  <si>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</si>
  <si>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</si>
  <si>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</si>
  <si>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</si>
  <si>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</si>
  <si>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</si>
  <si>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</si>
  <si>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</si>
  <si>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</si>
  <si>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</si>
  <si>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</si>
  <si>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</si>
  <si>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</si>
  <si>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</si>
  <si>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</si>
  <si>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</si>
  <si>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</si>
  <si>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</si>
  <si>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</si>
  <si>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</si>
  <si>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</si>
  <si>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</si>
  <si>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</si>
  <si>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</si>
  <si>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</si>
  <si>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</si>
  <si>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</si>
  <si>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</si>
  <si>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</si>
  <si>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</si>
  <si>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</si>
  <si>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</si>
  <si>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</si>
  <si>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</si>
  <si>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</si>
  <si>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</si>
  <si>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</si>
  <si>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</si>
  <si>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</si>
  <si>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</si>
  <si>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</si>
  <si>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</si>
  <si>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</si>
  <si>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</si>
  <si>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</si>
  <si>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</si>
  <si>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</si>
  <si>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</si>
  <si>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</si>
  <si>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</si>
  <si>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</si>
  <si>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</si>
  <si>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</si>
  <si>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</si>
  <si>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</si>
  <si>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</si>
  <si>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</si>
  <si>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</si>
  <si>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</si>
  <si>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</si>
  <si>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</si>
  <si>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</si>
  <si>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</si>
  <si>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</si>
  <si>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</si>
  <si>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</si>
  <si>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</si>
  <si>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</si>
  <si>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</si>
  <si>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</si>
  <si>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</si>
  <si>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</si>
  <si>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</si>
  <si>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</si>
  <si>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</si>
  <si>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</si>
  <si>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</si>
  <si>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</si>
  <si>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</si>
  <si>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</si>
  <si>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</si>
  <si>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</si>
  <si>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</si>
  <si>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</si>
  <si>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</si>
  <si>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</si>
  <si>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</si>
  <si>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</si>
  <si>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</si>
  <si>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</si>
  <si>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</si>
  <si>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</si>
  <si>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</si>
  <si>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</si>
  <si>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</si>
  <si>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</si>
  <si>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</si>
  <si>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</si>
  <si>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</si>
  <si>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</si>
  <si>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</si>
  <si>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</si>
  <si>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</si>
  <si>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</si>
  <si>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</si>
  <si>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</si>
  <si>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</si>
  <si>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</si>
  <si>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</si>
  <si>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</si>
  <si>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</si>
  <si>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</si>
  <si>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</si>
  <si>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</si>
  <si>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</si>
  <si>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</si>
  <si>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</si>
  <si>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</si>
  <si>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</si>
  <si>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</si>
  <si>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</si>
  <si>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</si>
  <si>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</si>
  <si>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</si>
  <si>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</si>
  <si>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</si>
  <si>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</si>
  <si>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</si>
  <si>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</si>
  <si>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</si>
  <si>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</si>
  <si>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</si>
  <si>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</si>
  <si>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</si>
  <si>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</si>
  <si>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</si>
  <si>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</si>
  <si>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</si>
  <si>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</si>
  <si>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</si>
  <si>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</si>
  <si>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</si>
  <si>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</si>
  <si>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</si>
  <si>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</si>
  <si>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</si>
  <si>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</si>
  <si>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</si>
  <si>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</si>
  <si>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</si>
  <si>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</si>
  <si>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</si>
  <si>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</si>
  <si>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</si>
  <si>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</si>
  <si>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</si>
  <si>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</si>
  <si>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</si>
  <si>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</si>
  <si>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</si>
  <si>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</si>
  <si>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</si>
  <si>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</si>
  <si>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</si>
  <si>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</si>
  <si>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</si>
  <si>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</si>
  <si>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</si>
  <si>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</si>
  <si>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</si>
  <si>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</si>
  <si>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</si>
  <si>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</si>
  <si>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</si>
  <si>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</si>
  <si>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</si>
  <si>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</si>
  <si>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</si>
  <si>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</si>
  <si>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</si>
  <si>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</si>
  <si>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</si>
  <si>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</si>
  <si>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</si>
  <si>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</si>
  <si>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</si>
  <si>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</si>
  <si>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</si>
  <si>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</si>
  <si>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</si>
  <si>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</si>
  <si>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</si>
  <si>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</si>
  <si>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</si>
  <si>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</si>
  <si>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</si>
  <si>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</si>
  <si>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</si>
  <si>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</si>
  <si>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</si>
  <si>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</si>
  <si>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</si>
  <si>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</si>
  <si>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</si>
  <si>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</si>
  <si>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</si>
  <si>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</si>
  <si>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</si>
  <si>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</si>
  <si>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</si>
  <si>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</si>
  <si>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</si>
  <si>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</si>
  <si>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</si>
  <si>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</si>
  <si>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</si>
  <si>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</si>
  <si>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</si>
  <si>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</si>
  <si>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</si>
  <si>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</si>
  <si>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</si>
  <si>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</si>
  <si>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</si>
  <si>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</si>
  <si>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</si>
  <si>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</si>
  <si>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</si>
  <si>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</si>
  <si>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</si>
  <si>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</si>
  <si>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</si>
  <si>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</si>
  <si>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</si>
  <si>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</si>
  <si>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</si>
  <si>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</si>
  <si>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</si>
  <si>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</si>
  <si>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</si>
  <si>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</si>
  <si>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</si>
  <si>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</si>
  <si>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</si>
  <si>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</si>
  <si>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</si>
  <si>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</si>
  <si>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</si>
  <si>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</si>
  <si>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</si>
  <si>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</si>
  <si>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</si>
  <si>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</si>
  <si>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</si>
  <si>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</si>
  <si>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</si>
  <si>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</si>
  <si>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</si>
  <si>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</si>
  <si>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</si>
  <si>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</si>
  <si>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</si>
  <si>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</si>
  <si>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</si>
  <si>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</si>
  <si>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</si>
  <si>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</si>
  <si>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</si>
  <si>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</si>
  <si>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</si>
  <si>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</si>
  <si>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</si>
  <si>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</si>
  <si>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</si>
  <si>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</si>
  <si>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</si>
  <si>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</si>
  <si>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</si>
  <si>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</si>
  <si>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</si>
  <si>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</si>
  <si>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</si>
  <si>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</si>
  <si>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</si>
  <si>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</si>
  <si>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</si>
  <si>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</si>
  <si>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</si>
  <si>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</si>
  <si>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</si>
  <si>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</si>
  <si>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</si>
  <si>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</si>
  <si>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</si>
  <si>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</si>
  <si>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</si>
  <si>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</si>
  <si>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</si>
  <si>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</si>
  <si>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</si>
  <si>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</si>
  <si>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</si>
  <si>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</si>
  <si>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</si>
  <si>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</si>
  <si>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</si>
  <si>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</si>
  <si>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</si>
  <si>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</si>
  <si>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</si>
  <si>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</si>
  <si>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</si>
  <si>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</si>
  <si>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</si>
  <si>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</si>
  <si>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</si>
  <si>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</si>
  <si>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</si>
  <si>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</si>
  <si>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</si>
  <si>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</si>
  <si>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</si>
  <si>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</si>
  <si>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</si>
  <si>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</si>
  <si>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</si>
  <si>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</si>
  <si>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</si>
  <si>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</si>
  <si>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</si>
  <si>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</si>
  <si>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</si>
  <si>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</si>
  <si>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</si>
  <si>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</si>
  <si>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</si>
  <si>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</si>
  <si>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</si>
  <si>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</si>
  <si>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</si>
  <si>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</si>
  <si>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</si>
  <si>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</si>
  <si>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</si>
  <si>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</si>
  <si>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</si>
  <si>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</si>
  <si>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</si>
  <si>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</si>
  <si>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</si>
  <si>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</si>
  <si>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</si>
  <si>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</si>
  <si>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</si>
  <si>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</si>
  <si>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</si>
  <si>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</si>
  <si>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</si>
  <si>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</si>
  <si>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</si>
  <si>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</si>
  <si>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</si>
  <si>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</si>
  <si>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</si>
  <si>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</si>
  <si>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</si>
  <si>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</si>
  <si>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</si>
  <si>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</si>
  <si>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</si>
  <si>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</si>
  <si>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</si>
  <si>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</si>
  <si>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</si>
  <si>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</si>
  <si>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</si>
  <si>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</si>
  <si>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</si>
  <si>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</si>
  <si>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</si>
  <si>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</si>
  <si>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</si>
  <si>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</si>
  <si>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</si>
  <si>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</si>
  <si>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</si>
  <si>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</si>
  <si>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</si>
  <si>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</si>
  <si>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</si>
  <si>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</si>
  <si>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</si>
  <si>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</si>
  <si>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</si>
  <si>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</si>
  <si>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</si>
  <si>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</si>
  <si>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</si>
  <si>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</si>
  <si>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</si>
  <si>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</si>
  <si>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</si>
  <si>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</si>
  <si>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</si>
  <si>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</si>
  <si>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</si>
  <si>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</si>
  <si>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</si>
  <si>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</si>
  <si>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</si>
  <si>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</si>
  <si>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</si>
  <si>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</si>
  <si>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</si>
  <si>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</si>
  <si>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</si>
  <si>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</si>
  <si>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</si>
  <si>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</si>
  <si>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</si>
  <si>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</si>
  <si>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</si>
  <si>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</si>
  <si>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</si>
  <si>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</si>
  <si>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</si>
  <si>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</si>
  <si>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</si>
  <si>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</si>
  <si>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</si>
  <si>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</si>
  <si>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</si>
  <si>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</si>
  <si>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</si>
  <si>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</si>
  <si>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</si>
  <si>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</si>
  <si>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</si>
  <si>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</si>
  <si>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</si>
  <si>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</si>
  <si>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</si>
  <si>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</si>
  <si>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</si>
  <si>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</si>
  <si>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</si>
  <si>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</si>
  <si>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</si>
  <si>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</si>
  <si>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</si>
  <si>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</si>
  <si>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</si>
  <si>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</si>
  <si>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</si>
  <si>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</si>
  <si>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</si>
  <si>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</si>
  <si>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</si>
  <si>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</si>
  <si>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</si>
  <si>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</si>
  <si>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</si>
  <si>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</si>
  <si>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</si>
  <si>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</si>
  <si>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</si>
  <si>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</si>
  <si>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</si>
  <si>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</si>
  <si>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</si>
  <si>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</si>
  <si>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</si>
  <si>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</si>
  <si>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</si>
  <si>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</si>
  <si>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</si>
  <si>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</si>
  <si>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</si>
  <si>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</si>
  <si>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</si>
  <si>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</si>
  <si>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</si>
  <si>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</si>
  <si>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</si>
  <si>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</si>
  <si>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</si>
  <si>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</si>
  <si>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</si>
  <si>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</si>
  <si>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</si>
  <si>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</si>
  <si>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</si>
  <si>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</si>
  <si>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</si>
  <si>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</si>
  <si>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</si>
  <si>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</si>
  <si>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</si>
  <si>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</si>
  <si>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</si>
  <si>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</si>
  <si>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</si>
  <si>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</si>
  <si>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</si>
  <si>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</si>
  <si>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</si>
  <si>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</si>
  <si>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</si>
  <si>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</si>
  <si>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</si>
  <si>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</si>
  <si>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</si>
  <si>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</si>
  <si>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</si>
  <si>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</si>
  <si>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</si>
  <si>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</si>
  <si>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</si>
  <si>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</si>
  <si>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</si>
  <si>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</si>
  <si>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</si>
  <si>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</si>
  <si>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</si>
  <si>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</si>
  <si>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</si>
  <si>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</si>
  <si>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</si>
  <si>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</si>
  <si>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</si>
  <si>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</si>
  <si>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</si>
  <si>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</si>
  <si>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</si>
  <si>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</si>
  <si>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</si>
  <si>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</si>
  <si>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</si>
  <si>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</si>
  <si>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</si>
  <si>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</si>
  <si>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</si>
  <si>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</si>
  <si>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</si>
  <si>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</si>
  <si>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</si>
  <si>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</si>
  <si>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</si>
  <si>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</si>
  <si>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</si>
  <si>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</si>
  <si>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</si>
  <si>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</si>
  <si>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</si>
  <si>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</si>
  <si>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</si>
  <si>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</si>
  <si>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</si>
  <si>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</si>
  <si>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</si>
  <si>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</si>
  <si>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</si>
  <si>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</si>
  <si>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</si>
  <si>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</si>
  <si>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</si>
  <si>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</si>
  <si>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</si>
  <si>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</si>
  <si>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</si>
  <si>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</si>
  <si>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</si>
  <si>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</si>
  <si>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</si>
  <si>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</si>
  <si>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</si>
  <si>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</si>
  <si>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</si>
  <si>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</si>
  <si>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</si>
  <si>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</si>
  <si>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</si>
  <si>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</si>
  <si>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</si>
  <si>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</si>
  <si>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</si>
  <si>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</si>
  <si>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</si>
  <si>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</si>
  <si>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</si>
  <si>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</si>
  <si>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</si>
  <si>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</si>
  <si>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</si>
  <si>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</si>
  <si>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</si>
  <si>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</si>
  <si>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</si>
  <si>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</si>
  <si>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</si>
  <si>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</si>
  <si>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</si>
  <si>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</si>
  <si>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</si>
  <si>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</si>
  <si>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</si>
  <si>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</si>
  <si>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</si>
  <si>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</si>
  <si>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</si>
  <si>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</si>
  <si>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</si>
  <si>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</si>
  <si>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</si>
  <si>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</si>
  <si>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</si>
  <si>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</si>
  <si>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</si>
  <si>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</si>
  <si>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</si>
  <si>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</si>
  <si>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</si>
  <si>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</si>
  <si>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</si>
  <si>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</si>
  <si>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</si>
  <si>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</si>
  <si>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</si>
  <si>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</si>
  <si>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</si>
  <si>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</si>
  <si>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</si>
  <si>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</si>
  <si>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</si>
  <si>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</si>
  <si>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</si>
  <si>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</si>
  <si>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</si>
  <si>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</si>
  <si>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</si>
  <si>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</si>
  <si>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</si>
  <si>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</si>
  <si>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</si>
  <si>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</si>
  <si>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</si>
  <si>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</si>
  <si>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</si>
  <si>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</si>
  <si>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</si>
  <si>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</si>
  <si>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</si>
  <si>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</si>
  <si>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</si>
  <si>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</si>
  <si>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</si>
  <si>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</si>
  <si>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</si>
  <si>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</si>
  <si>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</si>
  <si>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</si>
  <si>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</si>
  <si>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</si>
  <si>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</si>
  <si>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</si>
  <si>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</si>
  <si>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</si>
  <si>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</si>
  <si>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</si>
  <si>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</si>
  <si>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</si>
  <si>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</si>
  <si>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</si>
  <si>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</si>
  <si>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</si>
  <si>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</si>
  <si>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</si>
  <si>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</si>
  <si>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</si>
  <si>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</si>
  <si>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</si>
  <si>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</si>
  <si>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</si>
  <si>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</si>
  <si>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</si>
  <si>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</si>
  <si>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</si>
  <si>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</si>
  <si>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</si>
  <si>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</si>
  <si>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</si>
  <si>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</si>
  <si>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</si>
  <si>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</si>
  <si>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</si>
  <si>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</si>
  <si>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</si>
  <si>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</si>
  <si>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</si>
  <si>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</si>
  <si>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</si>
  <si>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</si>
  <si>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</si>
  <si>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</si>
  <si>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</si>
  <si>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</si>
  <si>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</si>
  <si>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</si>
  <si>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</si>
  <si>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</si>
  <si>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</si>
  <si>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</si>
  <si>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</si>
  <si>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</si>
  <si>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</si>
  <si>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</si>
  <si>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</si>
  <si>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</si>
  <si>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</si>
  <si>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</si>
  <si>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</si>
  <si>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</si>
  <si>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</si>
  <si>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</si>
  <si>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</si>
  <si>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</si>
  <si>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</si>
  <si>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</si>
  <si>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</si>
  <si>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</si>
  <si>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</si>
  <si>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</si>
  <si>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</si>
  <si>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</si>
  <si>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</si>
  <si>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</si>
  <si>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</si>
  <si>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</si>
  <si>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</si>
  <si>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</si>
  <si>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</si>
  <si>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</si>
  <si>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</si>
  <si>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</si>
  <si>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</si>
  <si>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</si>
  <si>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</si>
  <si>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</si>
  <si>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</si>
  <si>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</si>
  <si>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</si>
  <si>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</si>
  <si>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</si>
  <si>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</si>
  <si>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</si>
  <si>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</si>
  <si>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</si>
  <si>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</si>
  <si>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</si>
  <si>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</si>
  <si>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</si>
  <si>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</si>
  <si>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</si>
  <si>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</si>
  <si>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</si>
  <si>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</si>
  <si>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</si>
  <si>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</si>
  <si>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</si>
  <si>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</si>
  <si>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</si>
  <si>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</si>
  <si>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</si>
  <si>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</si>
  <si>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</si>
  <si>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</si>
  <si>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</si>
  <si>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</si>
  <si>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</si>
  <si>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</si>
  <si>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</si>
  <si>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</si>
  <si>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</si>
  <si>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</si>
  <si>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</si>
  <si>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</si>
  <si>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</si>
  <si>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</si>
  <si>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</si>
  <si>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</si>
  <si>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</si>
  <si>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</si>
  <si>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</si>
  <si>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</si>
  <si>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</si>
  <si>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</si>
  <si>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</si>
  <si>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</si>
  <si>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</si>
  <si>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</si>
  <si>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</si>
  <si>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</si>
  <si>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</si>
  <si>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</si>
  <si>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</si>
  <si>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</si>
  <si>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</si>
  <si>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</si>
  <si>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</si>
  <si>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</si>
  <si>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</si>
  <si>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</si>
  <si>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</si>
  <si>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</si>
  <si>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</si>
  <si>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</si>
  <si>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</si>
  <si>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</si>
  <si>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</si>
  <si>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</si>
  <si>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</si>
  <si>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</si>
  <si>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</si>
  <si>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</si>
  <si>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</si>
  <si>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</si>
  <si>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</si>
  <si>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</si>
  <si>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</si>
  <si>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</si>
  <si>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</si>
  <si>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</si>
  <si>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</si>
  <si>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</si>
  <si>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</si>
  <si>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</si>
  <si>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</si>
  <si>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</si>
  <si>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</si>
  <si>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</si>
  <si>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</si>
  <si>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</si>
  <si>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</si>
  <si>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</si>
  <si>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</si>
  <si>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</si>
  <si>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</si>
  <si>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</si>
  <si>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</si>
  <si>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</si>
  <si>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</si>
  <si>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</si>
  <si>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</si>
  <si>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</si>
  <si>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</si>
  <si>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</si>
  <si>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</si>
  <si>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</si>
  <si>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</si>
  <si>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</si>
  <si>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</si>
  <si>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</si>
  <si>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</si>
  <si>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</si>
  <si>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</si>
  <si>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</si>
  <si>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</si>
  <si>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</si>
  <si>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</si>
  <si>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</si>
  <si>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</si>
  <si>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</si>
  <si>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</si>
  <si>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</si>
  <si>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</si>
  <si>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</si>
  <si>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</si>
  <si>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</si>
  <si>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</si>
  <si>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</si>
  <si>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</si>
  <si>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</si>
  <si>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</si>
  <si>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</si>
  <si>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</si>
  <si>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</si>
  <si>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</si>
  <si>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</si>
  <si>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</si>
  <si>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</si>
  <si>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</si>
  <si>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</si>
  <si>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</si>
  <si>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</si>
  <si>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</si>
  <si>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</si>
  <si>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</si>
  <si>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</si>
  <si>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</si>
  <si>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</si>
  <si>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</si>
  <si>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</si>
  <si>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</si>
  <si>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</si>
  <si>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</si>
  <si>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</si>
  <si>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</si>
  <si>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</si>
  <si>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</si>
  <si>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</si>
  <si>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</si>
  <si>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</si>
  <si>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</si>
  <si>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</si>
  <si>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</si>
  <si>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</si>
  <si>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</si>
  <si>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</si>
  <si>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</si>
  <si>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</si>
  <si>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</si>
  <si>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</si>
  <si>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</si>
  <si>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</si>
  <si>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</si>
  <si>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</si>
  <si>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</si>
  <si>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</si>
  <si>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</si>
  <si>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</si>
  <si>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</si>
  <si>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</si>
  <si>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</si>
  <si>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</si>
  <si>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</si>
  <si>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</si>
  <si>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</si>
  <si>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</si>
  <si>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</si>
  <si>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</si>
  <si>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</si>
  <si>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</si>
  <si>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</si>
  <si>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</si>
  <si>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</si>
  <si>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</si>
  <si>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</si>
  <si>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</si>
  <si>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</si>
  <si>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</si>
  <si>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</si>
  <si>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</si>
  <si>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</si>
  <si>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</si>
  <si>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</si>
  <si>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</si>
  <si>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</si>
  <si>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</si>
  <si>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</si>
  <si>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</si>
  <si>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</si>
  <si>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</si>
  <si>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</si>
  <si>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</si>
  <si>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</si>
  <si>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</si>
  <si>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</si>
  <si>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</si>
  <si>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</si>
  <si>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</si>
  <si>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</si>
  <si>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</si>
  <si>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</si>
  <si>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</si>
  <si>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</si>
  <si>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</si>
  <si>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</si>
  <si>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</si>
  <si>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</si>
  <si>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</si>
  <si>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</si>
  <si>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</si>
  <si>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</si>
  <si>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</si>
  <si>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</si>
  <si>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</si>
  <si>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</si>
  <si>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</si>
  <si>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</si>
  <si>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</si>
  <si>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</si>
  <si>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</si>
  <si>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</si>
  <si>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</si>
  <si>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</si>
  <si>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</si>
  <si>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</si>
  <si>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</si>
  <si>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</si>
  <si>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</si>
  <si>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</si>
  <si>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</si>
  <si>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</si>
  <si>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</si>
  <si>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</si>
  <si>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</si>
  <si>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</si>
  <si>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</si>
  <si>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</si>
  <si>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</si>
  <si>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</si>
  <si>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</si>
  <si>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</si>
  <si>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</si>
  <si>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</si>
  <si>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</si>
  <si>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</si>
  <si>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</si>
  <si>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</si>
  <si>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</si>
  <si>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</si>
  <si>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</si>
  <si>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</si>
  <si>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</si>
  <si>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</si>
  <si>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</si>
  <si>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</si>
  <si>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</si>
  <si>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</si>
  <si>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</si>
  <si>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</si>
  <si>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</si>
  <si>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</si>
  <si>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</si>
  <si>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</si>
  <si>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</si>
  <si>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</si>
  <si>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</si>
  <si>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</si>
  <si>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</si>
  <si>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</si>
  <si>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</si>
  <si>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</si>
  <si>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</si>
  <si>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</si>
  <si>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</si>
  <si>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</si>
  <si>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</si>
  <si>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</si>
  <si>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</si>
  <si>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</si>
  <si>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</si>
  <si>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</si>
  <si>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</si>
  <si>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</si>
  <si>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</si>
  <si>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</si>
  <si>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</si>
  <si>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</si>
  <si>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</si>
  <si>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</si>
  <si>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</si>
  <si>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</si>
  <si>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</si>
  <si>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</si>
  <si>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</si>
  <si>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</si>
  <si>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</si>
  <si>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</si>
  <si>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</si>
  <si>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</si>
  <si>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</si>
  <si>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</si>
  <si>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</si>
  <si>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</si>
  <si>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</si>
  <si>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</si>
  <si>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</si>
  <si>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</si>
  <si>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</si>
  <si>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</si>
  <si>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</si>
  <si>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</si>
  <si>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</si>
  <si>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</si>
  <si>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</si>
  <si>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</si>
  <si>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</si>
  <si>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</si>
  <si>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</si>
  <si>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</si>
  <si>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</si>
  <si>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</si>
  <si>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</si>
  <si>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</si>
  <si>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</si>
  <si>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</si>
  <si>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</si>
  <si>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</si>
  <si>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</si>
  <si>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</si>
  <si>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</si>
  <si>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</si>
  <si>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</si>
  <si>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</si>
  <si>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</si>
  <si>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</si>
  <si>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</si>
  <si>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</si>
  <si>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</si>
  <si>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</si>
  <si>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</si>
  <si>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</si>
  <si>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</si>
  <si>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</si>
  <si>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</si>
  <si>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</si>
  <si>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</si>
  <si>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</si>
  <si>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</si>
  <si>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</si>
  <si>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</si>
  <si>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</si>
  <si>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</si>
  <si>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</si>
  <si>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</si>
  <si>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</si>
  <si>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</si>
  <si>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</si>
  <si>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</si>
  <si>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</si>
  <si>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</si>
  <si>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</si>
  <si>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</si>
  <si>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</si>
  <si>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</si>
  <si>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</si>
  <si>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</si>
  <si>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</si>
  <si>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</si>
  <si>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</si>
  <si>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</si>
  <si>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</si>
  <si>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</si>
  <si>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</si>
  <si>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</si>
  <si>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</si>
  <si>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</si>
  <si>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</si>
  <si>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</si>
  <si>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</si>
  <si>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</si>
  <si>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</si>
  <si>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</si>
  <si>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</si>
  <si>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</si>
  <si>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</si>
  <si>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</si>
  <si>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</si>
  <si>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</si>
  <si>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</si>
  <si>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</si>
  <si>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</si>
  <si>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</si>
  <si>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</si>
  <si>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</si>
  <si>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</si>
  <si>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</si>
  <si>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</si>
  <si>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</si>
  <si>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</si>
  <si>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</si>
  <si>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</si>
  <si>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</si>
  <si>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</si>
  <si>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</si>
  <si>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</si>
  <si>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</si>
  <si>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</si>
  <si>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</si>
  <si>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</si>
  <si>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</si>
  <si>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</si>
  <si>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</si>
  <si>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</si>
  <si>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</si>
  <si>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</si>
  <si>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</si>
  <si>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</si>
  <si>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</si>
  <si>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</si>
  <si>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</si>
  <si>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</si>
  <si>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</si>
  <si>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</si>
  <si>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</si>
  <si>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</si>
  <si>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</si>
  <si>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</si>
  <si>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</si>
  <si>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</si>
  <si>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</si>
  <si>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</si>
  <si>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</si>
  <si>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</si>
  <si>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</si>
  <si>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</si>
  <si>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</si>
  <si>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</si>
  <si>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</si>
  <si>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</si>
  <si>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</si>
  <si>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</si>
  <si>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</si>
  <si>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</si>
  <si>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</si>
  <si>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</si>
  <si>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</si>
  <si>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</si>
  <si>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</si>
  <si>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</si>
  <si>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</si>
  <si>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</si>
  <si>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</si>
  <si>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</si>
  <si>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</si>
  <si>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</si>
  <si>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</si>
  <si>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</si>
  <si>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</si>
  <si>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</si>
  <si>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</si>
  <si>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</si>
  <si>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</si>
  <si>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</si>
  <si>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</si>
  <si>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</si>
  <si>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</si>
  <si>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</si>
  <si>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</si>
  <si>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</si>
  <si>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</si>
  <si>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</si>
  <si>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</si>
  <si>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</si>
  <si>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</si>
  <si>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</si>
  <si>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</si>
  <si>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</si>
  <si>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</si>
  <si>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</si>
  <si>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</si>
  <si>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</si>
  <si>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</si>
  <si>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</si>
  <si>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</si>
  <si>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</si>
  <si>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</si>
  <si>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</si>
  <si>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</si>
  <si>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</si>
  <si>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</si>
  <si>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</si>
  <si>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</si>
  <si>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</si>
  <si>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</si>
  <si>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</si>
  <si>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</si>
  <si>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</si>
  <si>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</si>
  <si>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</si>
  <si>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</si>
  <si>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</si>
  <si>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</si>
  <si>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</si>
  <si>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</si>
  <si>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</si>
  <si>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</si>
  <si>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</si>
  <si>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</si>
  <si>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</si>
  <si>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</si>
  <si>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</si>
  <si>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</si>
  <si>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</si>
  <si>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</si>
  <si>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</si>
  <si>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</si>
  <si>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</si>
  <si>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</si>
  <si>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</si>
  <si>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</si>
  <si>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</si>
  <si>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</si>
  <si>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</si>
  <si>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</si>
  <si>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</si>
  <si>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</si>
  <si>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</si>
  <si>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</si>
  <si>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</si>
  <si>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</si>
  <si>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</si>
  <si>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</si>
  <si>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</si>
  <si>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</si>
  <si>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</si>
  <si>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</si>
  <si>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</si>
  <si>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</si>
  <si>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</si>
  <si>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</si>
  <si>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</si>
  <si>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</si>
  <si>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</si>
  <si>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</si>
  <si>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</si>
  <si>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</si>
  <si>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</si>
  <si>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</si>
  <si>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</si>
  <si>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</si>
  <si>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</si>
  <si>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</si>
  <si>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</si>
  <si>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</si>
  <si>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</si>
  <si>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</si>
  <si>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</si>
  <si>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</si>
  <si>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</si>
  <si>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</si>
  <si>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</si>
  <si>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</si>
  <si>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</si>
  <si>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</si>
  <si>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</si>
  <si>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</si>
  <si>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</si>
  <si>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</si>
  <si>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</si>
  <si>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</si>
  <si>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</si>
  <si>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</si>
  <si>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</si>
  <si>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</si>
  <si>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</si>
  <si>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</si>
  <si>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</si>
  <si>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</si>
  <si>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</si>
  <si>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</si>
  <si>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</si>
  <si>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</si>
  <si>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</si>
  <si>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</si>
  <si>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</si>
  <si>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</si>
  <si>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</si>
  <si>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</si>
  <si>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</si>
  <si>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</si>
  <si>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</si>
  <si>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</si>
  <si>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</si>
  <si>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</si>
  <si>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</si>
  <si>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</si>
  <si>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</si>
  <si>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</si>
  <si>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</si>
  <si>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</si>
  <si>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</si>
  <si>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</si>
  <si>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</si>
  <si>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</si>
  <si>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</si>
  <si>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</si>
  <si>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</si>
  <si>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</si>
  <si>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</si>
  <si>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</si>
  <si>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</si>
  <si>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</si>
  <si>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</si>
  <si>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</si>
  <si>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</si>
  <si>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</si>
  <si>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</si>
  <si>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</si>
  <si>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</si>
  <si>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</si>
  <si>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</si>
  <si>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</si>
  <si>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</si>
  <si>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</si>
  <si>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</si>
  <si>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</si>
  <si>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</si>
  <si>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</si>
  <si>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</si>
  <si>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</si>
  <si>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</si>
  <si>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</si>
  <si>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</si>
  <si>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</si>
  <si>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</si>
  <si>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</si>
  <si>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</si>
  <si>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</si>
  <si>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</si>
  <si>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</si>
  <si>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</si>
  <si>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</si>
  <si>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</si>
  <si>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</si>
  <si>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</si>
  <si>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</si>
  <si>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</si>
  <si>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</si>
  <si>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</si>
  <si>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</si>
  <si>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</si>
  <si>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</si>
  <si>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</si>
  <si>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</si>
  <si>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</si>
  <si>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</si>
  <si>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</si>
  <si>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</si>
  <si>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</si>
  <si>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</si>
  <si>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</si>
  <si>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</si>
  <si>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</si>
  <si>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</si>
  <si>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</si>
  <si>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</si>
  <si>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</si>
  <si>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</si>
  <si>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</si>
  <si>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</si>
  <si>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</si>
  <si>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</si>
  <si>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</si>
  <si>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</si>
  <si>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</si>
  <si>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</si>
  <si>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</si>
  <si>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</si>
  <si>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</si>
  <si>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</si>
  <si>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</si>
  <si>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</si>
  <si>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</si>
  <si>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</si>
  <si>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</si>
  <si>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</si>
  <si>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</si>
  <si>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</si>
  <si>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</si>
  <si>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</si>
  <si>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</si>
  <si>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</si>
  <si>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</si>
  <si>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</si>
  <si>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</si>
  <si>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</si>
  <si>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</si>
  <si>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</si>
  <si>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</si>
  <si>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</si>
  <si>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</si>
  <si>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</si>
  <si>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</si>
  <si>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</si>
  <si>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</si>
  <si>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</si>
  <si>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</si>
  <si>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</si>
  <si>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</si>
  <si>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</si>
  <si>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</si>
  <si>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</si>
  <si>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</si>
  <si>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</si>
  <si>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</si>
  <si>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</si>
  <si>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</si>
  <si>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</si>
  <si>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</si>
  <si>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</si>
  <si>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</si>
  <si>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</si>
  <si>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</si>
  <si>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</si>
  <si>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</si>
  <si>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</si>
  <si>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</si>
  <si>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</si>
  <si>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</si>
  <si>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</si>
  <si>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</si>
  <si>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</si>
  <si>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</si>
  <si>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</si>
  <si>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</si>
  <si>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</si>
  <si>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</si>
  <si>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</si>
  <si>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</si>
  <si>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</si>
  <si>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</si>
  <si>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</si>
  <si>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</si>
  <si>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</si>
  <si>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</si>
  <si>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</si>
  <si>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</si>
  <si>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</si>
  <si>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</si>
  <si>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</si>
  <si>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</si>
  <si>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</si>
  <si>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</si>
  <si>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</si>
  <si>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</si>
  <si>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</si>
  <si>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</si>
  <si>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</si>
  <si>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</si>
  <si>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</si>
  <si>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</si>
  <si>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</si>
  <si>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</si>
  <si>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</si>
  <si>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</si>
  <si>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</si>
  <si>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</si>
  <si>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</si>
  <si>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</si>
  <si>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</si>
  <si>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</si>
  <si>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</si>
  <si>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</si>
  <si>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</si>
  <si>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</si>
  <si>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</si>
  <si>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</si>
  <si>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</si>
  <si>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</si>
  <si>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</si>
  <si>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</si>
  <si>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</si>
  <si>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</si>
  <si>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</si>
  <si>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</si>
  <si>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</si>
  <si>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</si>
  <si>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</si>
  <si>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</si>
  <si>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</si>
  <si>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</si>
  <si>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</si>
  <si>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</si>
  <si>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</si>
  <si>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</si>
  <si>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</si>
  <si>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</si>
  <si>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</si>
  <si>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</si>
  <si>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</si>
  <si>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</si>
  <si>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</si>
  <si>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</si>
  <si>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</si>
  <si>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</si>
  <si>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</si>
  <si>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</si>
  <si>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</si>
  <si>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</si>
  <si>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</si>
  <si>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</si>
  <si>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</si>
  <si>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</si>
  <si>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</si>
  <si>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</si>
  <si>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</si>
  <si>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</si>
  <si>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</si>
  <si>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</si>
  <si>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</si>
  <si>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</si>
  <si>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</si>
  <si>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</si>
  <si>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</si>
  <si>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</si>
  <si>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</si>
  <si>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</si>
  <si>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</si>
  <si>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</si>
  <si>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</si>
  <si>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</si>
  <si>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</si>
  <si>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</si>
  <si>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</si>
  <si>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</si>
  <si>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</si>
  <si>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</si>
  <si>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</si>
  <si>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</si>
  <si>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</si>
  <si>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</si>
  <si>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</si>
  <si>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</si>
  <si>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</si>
  <si>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</si>
  <si>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</si>
  <si>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</si>
  <si>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</si>
  <si>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</si>
  <si>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</si>
  <si>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</si>
  <si>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</si>
  <si>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</si>
  <si>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</si>
  <si>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</si>
  <si>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</si>
  <si>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</si>
  <si>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</si>
  <si>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</si>
  <si>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</si>
  <si>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</si>
  <si>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</si>
  <si>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</si>
  <si>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</si>
  <si>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</si>
  <si>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</si>
  <si>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</si>
  <si>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</si>
  <si>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</si>
  <si>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</si>
  <si>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</si>
  <si>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</si>
  <si>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</si>
  <si>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</si>
  <si>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</si>
  <si>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</si>
  <si>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</si>
  <si>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</si>
  <si>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</si>
  <si>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</si>
  <si>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</si>
  <si>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</si>
  <si>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</si>
  <si>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</si>
  <si>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</si>
  <si>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</si>
  <si>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</si>
  <si>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</si>
  <si>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</si>
  <si>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</si>
  <si>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</si>
  <si>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</si>
  <si>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</si>
  <si>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</si>
  <si>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</si>
  <si>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</si>
  <si>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</si>
  <si>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</si>
  <si>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</si>
  <si>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</si>
  <si>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</si>
  <si>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</si>
  <si>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</si>
  <si>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</si>
  <si>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</si>
  <si>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</si>
  <si>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</si>
  <si>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</si>
  <si>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</si>
  <si>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</si>
  <si>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</si>
  <si>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</si>
  <si>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</si>
  <si>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</si>
  <si>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</si>
  <si>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</si>
  <si>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</si>
  <si>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</si>
  <si>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</si>
  <si>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</si>
  <si>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</si>
  <si>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</si>
  <si>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</si>
  <si>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</si>
  <si>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</si>
  <si>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</si>
  <si>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</si>
  <si>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</si>
  <si>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</si>
  <si>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</si>
  <si>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</si>
  <si>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</si>
  <si>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</si>
  <si>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</si>
  <si>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</si>
  <si>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</si>
  <si>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</si>
  <si>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</si>
  <si>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</si>
  <si>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</si>
  <si>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</si>
  <si>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</si>
  <si>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</si>
  <si>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</si>
  <si>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</si>
  <si>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</si>
  <si>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</si>
  <si>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</si>
  <si>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</si>
  <si>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</si>
  <si>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</si>
  <si>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</si>
  <si>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</si>
  <si>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</si>
  <si>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</si>
  <si>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</si>
  <si>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</si>
  <si>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</si>
  <si>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</si>
  <si>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</si>
  <si>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</si>
  <si>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</si>
  <si>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</si>
  <si>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</si>
  <si>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</si>
  <si>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</si>
  <si>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</si>
  <si>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</si>
  <si>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</si>
  <si>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</si>
  <si>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</si>
  <si>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</si>
  <si>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</si>
  <si>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</si>
  <si>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</si>
  <si>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</si>
  <si>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</si>
  <si>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</si>
  <si>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</si>
  <si>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</si>
  <si>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</si>
  <si>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</si>
  <si>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</si>
  <si>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</si>
  <si>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</si>
  <si>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</si>
  <si>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</si>
  <si>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</si>
  <si>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</si>
  <si>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</si>
  <si>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</si>
  <si>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</si>
  <si>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</si>
  <si>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</si>
  <si>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</si>
  <si>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</si>
  <si>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</si>
  <si>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</si>
  <si>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</si>
  <si>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</si>
  <si>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</si>
  <si>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</si>
  <si>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</si>
  <si>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</si>
  <si>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</si>
  <si>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</si>
  <si>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</si>
  <si>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</si>
  <si>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</si>
  <si>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</si>
  <si>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</si>
  <si>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</si>
  <si>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</si>
  <si>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</si>
  <si>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</si>
  <si>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</si>
  <si>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</si>
  <si>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</si>
  <si>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</si>
  <si>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</si>
  <si>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</si>
  <si>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</si>
  <si>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</si>
  <si>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</si>
  <si>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</si>
  <si>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</si>
  <si>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</si>
  <si>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</si>
  <si>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</si>
  <si>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</si>
  <si>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</si>
  <si>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</si>
  <si>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</si>
  <si>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</si>
  <si>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</si>
  <si>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</si>
  <si>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</si>
  <si>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</si>
  <si>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</si>
  <si>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</si>
  <si>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</si>
  <si>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</si>
  <si>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</si>
  <si>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</si>
  <si>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</si>
  <si>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</si>
  <si>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</si>
  <si>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</si>
  <si>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</si>
  <si>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</si>
  <si>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</si>
  <si>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</si>
  <si>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</si>
  <si>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</si>
  <si>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</si>
  <si>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</si>
  <si>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</si>
  <si>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</si>
  <si>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</si>
  <si>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</si>
  <si>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</si>
  <si>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</si>
  <si>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</si>
  <si>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</si>
  <si>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</si>
  <si>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</si>
  <si>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</si>
  <si>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</si>
  <si>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</si>
  <si>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</si>
  <si>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</si>
  <si>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</si>
  <si>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</si>
  <si>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</si>
  <si>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</si>
  <si>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</si>
  <si>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</si>
  <si>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</si>
  <si>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</si>
  <si>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</si>
  <si>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</si>
  <si>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</si>
  <si>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</si>
  <si>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</si>
  <si>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</si>
  <si>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</si>
  <si>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</si>
  <si>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</si>
  <si>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</si>
  <si>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</si>
  <si>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</si>
  <si>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</si>
  <si>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</si>
  <si>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</si>
  <si>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</si>
  <si>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</si>
  <si>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</si>
  <si>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</si>
  <si>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</si>
  <si>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</si>
  <si>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</si>
  <si>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</si>
  <si>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</si>
  <si>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</si>
  <si>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</si>
  <si>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</si>
  <si>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</si>
  <si>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</si>
  <si>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</si>
  <si>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</si>
  <si>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</si>
  <si>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</si>
  <si>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</si>
  <si>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</si>
  <si>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</si>
  <si>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</si>
  <si>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</si>
  <si>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</si>
  <si>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</si>
  <si>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</si>
  <si>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</si>
  <si>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</si>
  <si>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</si>
  <si>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</si>
  <si>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</si>
  <si>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</si>
  <si>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</si>
  <si>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</si>
  <si>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</si>
  <si>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</si>
  <si>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</si>
  <si>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</si>
  <si>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</si>
  <si>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</si>
  <si>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</si>
  <si>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</si>
  <si>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</si>
  <si>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</si>
  <si>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</si>
  <si>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</si>
  <si>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</si>
  <si>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</si>
  <si>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</si>
  <si>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</si>
  <si>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</si>
  <si>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</si>
  <si>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</si>
  <si>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</si>
  <si>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</si>
  <si>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</si>
  <si>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</si>
  <si>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</si>
  <si>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</si>
  <si>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</si>
  <si>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</si>
  <si>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</si>
  <si>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</si>
  <si>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</si>
  <si>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</si>
  <si>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</si>
  <si>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</si>
  <si>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</si>
  <si>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</si>
  <si>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</si>
  <si>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</si>
  <si>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</si>
  <si>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</si>
  <si>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</si>
  <si>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</si>
  <si>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</si>
  <si>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</si>
  <si>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</si>
  <si>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</si>
  <si>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</si>
  <si>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</si>
  <si>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</si>
  <si>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</si>
  <si>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</si>
  <si>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</si>
  <si>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</si>
  <si>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</si>
  <si>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</si>
  <si>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</si>
  <si>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</si>
  <si>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</si>
  <si>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</si>
  <si>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</si>
  <si>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</si>
  <si>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</si>
  <si>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</si>
  <si>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</si>
  <si>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</si>
  <si>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</si>
  <si>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</si>
  <si>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</si>
  <si>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</si>
  <si>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</si>
  <si>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</si>
  <si>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</si>
  <si>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</si>
  <si>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</si>
  <si>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</si>
  <si>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</si>
  <si>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</si>
  <si>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</si>
  <si>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</si>
  <si>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</si>
  <si>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</si>
  <si>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</si>
  <si>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</si>
  <si>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</si>
  <si>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</si>
  <si>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</si>
  <si>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</si>
  <si>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</si>
  <si>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</si>
  <si>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</si>
  <si>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</si>
  <si>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</si>
  <si>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</si>
  <si>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</si>
  <si>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</si>
  <si>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</si>
  <si>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</si>
  <si>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</si>
  <si>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</si>
  <si>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</si>
  <si>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</si>
  <si>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</si>
  <si>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</si>
  <si>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</si>
  <si>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</si>
  <si>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</si>
  <si>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</si>
  <si>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</si>
  <si>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</si>
  <si>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</si>
  <si>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</si>
  <si>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</si>
  <si>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</si>
  <si>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</si>
  <si>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</si>
  <si>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</si>
  <si>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</si>
  <si>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</si>
  <si>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</si>
  <si>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</si>
  <si>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</si>
  <si>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</si>
  <si>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</si>
  <si>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</si>
  <si>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</si>
  <si>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</si>
  <si>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</si>
  <si>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</si>
  <si>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</si>
  <si>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</si>
  <si>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</si>
  <si>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</si>
  <si>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</si>
  <si>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</si>
  <si>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</si>
  <si>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</si>
  <si>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</si>
  <si>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</si>
  <si>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</si>
  <si>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</si>
  <si>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</si>
  <si>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</si>
  <si>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</si>
  <si>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</si>
  <si>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</si>
  <si>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</si>
  <si>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</si>
  <si>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</si>
  <si>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</si>
  <si>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</si>
  <si>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</si>
  <si>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</si>
  <si>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</si>
  <si>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</si>
  <si>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</si>
  <si>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</si>
  <si>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</si>
  <si>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</si>
  <si>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</si>
  <si>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</si>
  <si>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</si>
  <si>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</si>
  <si>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</si>
  <si>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</si>
  <si>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</si>
  <si>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</si>
  <si>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</si>
  <si>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</si>
  <si>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</si>
  <si>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</si>
  <si>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</si>
  <si>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</si>
  <si>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</si>
  <si>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</si>
  <si>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</si>
  <si>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</si>
  <si>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</si>
  <si>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</si>
  <si>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</si>
  <si>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</si>
  <si>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</si>
  <si>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</si>
  <si>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</si>
  <si>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</si>
  <si>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</si>
  <si>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</si>
  <si>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</si>
  <si>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</si>
  <si>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</si>
  <si>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</si>
  <si>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</si>
  <si>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</si>
  <si>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</si>
  <si>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</si>
  <si>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</si>
  <si>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</si>
  <si>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</si>
  <si>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</si>
  <si>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</si>
  <si>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</si>
  <si>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</si>
  <si>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</si>
  <si>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</si>
  <si>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</si>
  <si>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</si>
  <si>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</si>
  <si>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</si>
  <si>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</si>
  <si>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</si>
  <si>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</si>
  <si>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</si>
  <si>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</si>
  <si>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</si>
  <si>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</si>
  <si>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</si>
  <si>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</si>
  <si>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</si>
  <si>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</si>
  <si>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</si>
  <si>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</si>
  <si>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</si>
  <si>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</si>
  <si>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</si>
  <si>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</si>
  <si>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</si>
  <si>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</si>
  <si>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</si>
  <si>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</si>
  <si>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</si>
  <si>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</si>
  <si>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</si>
  <si>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</si>
  <si>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</si>
  <si>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</si>
  <si>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</si>
  <si>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</si>
  <si>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</si>
  <si>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</si>
  <si>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</si>
  <si>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</si>
  <si>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</si>
  <si>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</si>
  <si>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</si>
  <si>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</si>
  <si>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</si>
  <si>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</si>
  <si>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</si>
  <si>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</si>
  <si>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</si>
  <si>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</si>
  <si>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</si>
  <si>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</si>
  <si>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</si>
  <si>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</si>
  <si>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</si>
  <si>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</si>
  <si>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</si>
  <si>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</si>
  <si>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</si>
  <si>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</si>
  <si>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</si>
  <si>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</si>
  <si>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</si>
  <si>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</si>
  <si>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</si>
  <si>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</si>
  <si>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</si>
  <si>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</si>
  <si>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</si>
  <si>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</si>
  <si>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</si>
  <si>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</si>
  <si>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</si>
  <si>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</si>
  <si>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</si>
  <si>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</si>
  <si>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</si>
  <si>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</si>
  <si>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</si>
  <si>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</si>
  <si>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</si>
  <si>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</si>
  <si>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</si>
  <si>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</si>
  <si>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</si>
  <si>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</si>
  <si>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</si>
  <si>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</si>
  <si>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</si>
  <si>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</si>
  <si>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</si>
  <si>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</si>
  <si>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</si>
  <si>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</si>
  <si>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</si>
  <si>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</si>
  <si>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</si>
  <si>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</si>
  <si>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</si>
  <si>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</si>
  <si>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</si>
  <si>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</si>
  <si>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</si>
  <si>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</si>
  <si>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</si>
  <si>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</si>
  <si>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</si>
  <si>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</si>
  <si>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</si>
  <si>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</si>
  <si>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</si>
  <si>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</si>
  <si>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</si>
  <si>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</si>
  <si>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</si>
  <si>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</si>
  <si>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</si>
  <si>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</si>
  <si>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</si>
  <si>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</si>
  <si>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</si>
  <si>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</si>
  <si>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</si>
  <si>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</si>
  <si>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</si>
  <si>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</si>
  <si>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</si>
  <si>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</si>
  <si>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</si>
  <si>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</si>
  <si>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</si>
  <si>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</si>
  <si>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</si>
  <si>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</si>
  <si>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</si>
  <si>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</si>
  <si>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</si>
  <si>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</si>
  <si>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</si>
  <si>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</si>
  <si>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</si>
  <si>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</si>
  <si>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</si>
  <si>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</si>
  <si>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</si>
  <si>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</si>
  <si>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</si>
  <si>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</si>
  <si>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</si>
  <si>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</si>
  <si>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</si>
  <si>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</si>
  <si>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</si>
  <si>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</si>
  <si>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</si>
  <si>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</si>
  <si>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</si>
  <si>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</si>
  <si>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</si>
  <si>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</si>
  <si>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</si>
  <si>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</si>
  <si>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</si>
  <si>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</si>
  <si>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</si>
  <si>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</si>
  <si>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</si>
  <si>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</si>
  <si>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</si>
  <si>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</si>
  <si>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</si>
  <si>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</si>
  <si>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</si>
  <si>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</si>
  <si>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</si>
  <si>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</si>
  <si>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</si>
  <si>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</si>
  <si>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</si>
  <si>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</si>
  <si>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</si>
  <si>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</si>
  <si>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</si>
  <si>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</si>
  <si>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</si>
  <si>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</si>
  <si>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</si>
  <si>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</si>
  <si>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</si>
  <si>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</si>
  <si>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</si>
  <si>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</si>
  <si>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</si>
  <si>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</si>
  <si>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</si>
  <si>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</si>
  <si>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</si>
  <si>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</si>
  <si>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</si>
  <si>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</si>
  <si>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</si>
  <si>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</si>
  <si>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</si>
  <si>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</si>
  <si>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</si>
  <si>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</si>
  <si>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</si>
  <si>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</si>
  <si>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</si>
  <si>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</si>
  <si>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</si>
  <si>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</si>
  <si>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</si>
  <si>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</si>
  <si>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</si>
  <si>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</si>
  <si>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</si>
  <si>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</si>
  <si>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</si>
  <si>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</si>
  <si>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</si>
  <si>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</si>
  <si>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</si>
  <si>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</si>
  <si>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</si>
  <si>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</si>
  <si>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</si>
  <si>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</si>
  <si>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</si>
  <si>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</si>
  <si>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</si>
  <si>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</si>
  <si>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</si>
  <si>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</si>
  <si>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</si>
  <si>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</si>
  <si>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</si>
  <si>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</si>
  <si>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</si>
  <si>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</si>
  <si>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</si>
  <si>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</si>
  <si>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</si>
  <si>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</si>
  <si>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</si>
  <si>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</si>
  <si>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</si>
  <si>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</si>
  <si>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</si>
  <si>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</si>
  <si>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</si>
  <si>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</si>
  <si>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</si>
  <si>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</si>
  <si>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</si>
  <si>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</si>
  <si>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</si>
  <si>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</si>
  <si>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</si>
  <si>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</si>
  <si>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</si>
  <si>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</si>
  <si>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</si>
  <si>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</si>
  <si>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</si>
  <si>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</si>
  <si>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</si>
  <si>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</si>
  <si>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</si>
  <si>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</si>
  <si>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</si>
  <si>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</si>
  <si>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</si>
  <si>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</si>
  <si>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</si>
  <si>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</si>
  <si>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</si>
  <si>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</si>
  <si>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</si>
  <si>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</si>
  <si>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</si>
  <si>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</si>
  <si>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</si>
  <si>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</si>
  <si>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</si>
  <si>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</si>
  <si>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</si>
  <si>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</si>
  <si>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</si>
  <si>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</si>
  <si>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</si>
  <si>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</si>
  <si>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</si>
  <si>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</si>
  <si>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</si>
  <si>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</si>
  <si>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</si>
  <si>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</si>
  <si>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</si>
  <si>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</si>
  <si>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</si>
  <si>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</si>
  <si>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</si>
  <si>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</si>
  <si>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</si>
  <si>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</si>
  <si>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</si>
  <si>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</si>
  <si>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</si>
  <si>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</si>
  <si>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</si>
  <si>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</si>
  <si>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</si>
  <si>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</si>
  <si>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</si>
  <si>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</si>
  <si>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</si>
  <si>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</si>
  <si>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</si>
  <si>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</si>
  <si>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</si>
  <si>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</si>
  <si>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</si>
  <si>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</si>
  <si>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</si>
  <si>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</si>
  <si>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</si>
  <si>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</si>
  <si>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</si>
  <si>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</si>
  <si>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</si>
  <si>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</si>
  <si>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</si>
  <si>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</si>
  <si>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</si>
  <si>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</si>
  <si>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</si>
  <si>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</si>
  <si>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</si>
  <si>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</si>
  <si>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</si>
  <si>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</si>
  <si>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</si>
  <si>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</si>
  <si>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</si>
  <si>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</si>
  <si>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</si>
  <si>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</si>
  <si>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</si>
  <si>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</si>
  <si>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</si>
  <si>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</si>
  <si>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</si>
  <si>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</si>
  <si>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</si>
  <si>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</si>
  <si>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</si>
  <si>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</si>
  <si>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</si>
  <si>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</si>
  <si>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</si>
  <si>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</si>
  <si>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</si>
  <si>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</si>
  <si>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</si>
  <si>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</si>
  <si>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</si>
  <si>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</si>
  <si>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</si>
  <si>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</si>
  <si>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</si>
  <si>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</si>
  <si>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</si>
  <si>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</si>
  <si>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</si>
  <si>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</si>
  <si>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</si>
  <si>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</si>
  <si>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</si>
  <si>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</si>
  <si>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</si>
  <si>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</si>
  <si>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</si>
  <si>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</si>
  <si>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</si>
  <si>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</si>
  <si>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</si>
  <si>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</si>
  <si>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</si>
  <si>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</si>
  <si>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</si>
  <si>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</si>
  <si>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</si>
  <si>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</si>
  <si>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</si>
  <si>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</si>
  <si>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</si>
  <si>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</si>
  <si>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</si>
  <si>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</si>
  <si>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</si>
  <si>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</si>
  <si>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</si>
  <si>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</si>
  <si>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</si>
  <si>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</si>
  <si>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</si>
  <si>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</si>
  <si>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</si>
  <si>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</si>
  <si>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</si>
  <si>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</si>
  <si>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</si>
  <si>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</si>
  <si>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</si>
  <si>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</si>
  <si>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</si>
  <si>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</si>
  <si>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</si>
  <si>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</si>
  <si>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</si>
  <si>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</si>
  <si>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</si>
  <si>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</si>
  <si>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</si>
  <si>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</si>
  <si>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</si>
  <si>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</si>
  <si>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</si>
  <si>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</si>
  <si>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</si>
  <si>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</si>
  <si>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</si>
  <si>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</si>
  <si>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</si>
  <si>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</si>
  <si>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</si>
  <si>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</si>
  <si>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</si>
  <si>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</si>
  <si>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</si>
  <si>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</si>
  <si>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</si>
  <si>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</si>
  <si>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</si>
  <si>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</si>
  <si>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</si>
  <si>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</si>
  <si>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</si>
  <si>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</si>
  <si>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</si>
  <si>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</si>
  <si>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</si>
  <si>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</si>
  <si>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</si>
  <si>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</si>
  <si>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</si>
  <si>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</si>
  <si>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</si>
  <si>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</si>
  <si>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</si>
  <si>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</si>
  <si>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</si>
  <si>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</si>
  <si>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</si>
  <si>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</si>
  <si>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</si>
  <si>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</si>
  <si>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</si>
  <si>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</si>
  <si>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</si>
  <si>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</si>
  <si>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</si>
  <si>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</si>
  <si>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</si>
  <si>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</si>
  <si>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</si>
  <si>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</si>
  <si>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</si>
  <si>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</si>
  <si>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</si>
  <si>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</si>
  <si>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</si>
  <si>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</si>
  <si>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</si>
  <si>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</si>
  <si>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</si>
  <si>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</si>
  <si>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</si>
  <si>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</si>
  <si>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</si>
  <si>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</si>
  <si>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</si>
  <si>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</si>
  <si>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</si>
  <si>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</si>
  <si>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</si>
  <si>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</si>
  <si>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</si>
  <si>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</si>
  <si>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</si>
  <si>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</si>
  <si>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</si>
  <si>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</si>
  <si>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</si>
  <si>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</si>
  <si>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</si>
  <si>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</si>
  <si>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</si>
  <si>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</si>
  <si>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</si>
  <si>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</si>
  <si>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</si>
  <si>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</si>
  <si>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</si>
  <si>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</si>
  <si>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</si>
  <si>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</si>
  <si>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</si>
  <si>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</si>
  <si>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</si>
  <si>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</si>
  <si>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</si>
  <si>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</si>
  <si>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</si>
  <si>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</si>
  <si>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</si>
  <si>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</si>
  <si>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</si>
  <si>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</si>
  <si>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</si>
  <si>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</si>
  <si>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</si>
  <si>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</si>
  <si>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</si>
  <si>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</si>
  <si>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</si>
  <si>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</si>
  <si>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</si>
  <si>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</si>
  <si>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</si>
  <si>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</si>
  <si>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</si>
  <si>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</si>
  <si>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</si>
  <si>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</si>
  <si>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</si>
  <si>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</si>
  <si>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</si>
  <si>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</si>
  <si>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</si>
  <si>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</si>
  <si>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</si>
  <si>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</si>
  <si>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</si>
  <si>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</si>
  <si>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</si>
  <si>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</si>
  <si>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</si>
  <si>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</si>
  <si>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</si>
  <si>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</si>
  <si>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</si>
  <si>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</si>
  <si>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</si>
  <si>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</si>
  <si>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</si>
  <si>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</si>
  <si>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</si>
  <si>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</si>
  <si>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</si>
  <si>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</si>
  <si>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</si>
  <si>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</si>
  <si>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</si>
  <si>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</si>
  <si>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</si>
  <si>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</si>
  <si>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</si>
  <si>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</si>
  <si>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</si>
  <si>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</si>
  <si>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</si>
  <si>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</si>
  <si>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</si>
  <si>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</si>
  <si>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</si>
  <si>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</si>
  <si>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</si>
  <si>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</si>
  <si>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</si>
  <si>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</si>
  <si>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</si>
  <si>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</si>
  <si>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</si>
  <si>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</si>
  <si>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</si>
  <si>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</si>
  <si>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</si>
  <si>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</si>
  <si>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</si>
  <si>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</si>
  <si>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</si>
  <si>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</si>
  <si>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</si>
  <si>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</si>
  <si>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</si>
  <si>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</si>
  <si>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</si>
  <si>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</si>
  <si>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</si>
  <si>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</si>
  <si>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</si>
  <si>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</si>
  <si>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</si>
  <si>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</si>
  <si>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</si>
  <si>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</si>
  <si>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</si>
  <si>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</si>
  <si>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</si>
  <si>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</si>
  <si>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</si>
  <si>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</si>
  <si>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</si>
  <si>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</si>
  <si>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</si>
  <si>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</si>
  <si>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</si>
  <si>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</si>
  <si>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</si>
  <si>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</si>
  <si>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</si>
  <si>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</si>
  <si>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</si>
  <si>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</si>
  <si>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</si>
  <si>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</si>
  <si>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</si>
  <si>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</si>
  <si>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</si>
  <si>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</si>
  <si>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</si>
  <si>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</si>
  <si>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</si>
  <si>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</si>
  <si>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</si>
  <si>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</si>
  <si>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</si>
  <si>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</si>
  <si>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</si>
  <si>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</si>
  <si>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</si>
  <si>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</si>
  <si>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</si>
  <si>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</si>
  <si>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</si>
  <si>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</si>
  <si>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</si>
  <si>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</si>
  <si>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</si>
  <si>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</si>
  <si>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</si>
  <si>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</si>
  <si>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</si>
  <si>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</si>
  <si>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</si>
  <si>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</si>
  <si>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</si>
  <si>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</si>
  <si>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</si>
  <si>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</si>
  <si>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</si>
  <si>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</si>
  <si>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</si>
  <si>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</si>
  <si>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</si>
  <si>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</si>
  <si>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</si>
  <si>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</si>
  <si>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</si>
  <si>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</si>
  <si>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</si>
  <si>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</si>
  <si>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</si>
  <si>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</si>
  <si>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</si>
  <si>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</si>
  <si>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</si>
  <si>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</si>
  <si>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</si>
  <si>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</si>
  <si>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</si>
  <si>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</si>
  <si>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</si>
  <si>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</si>
  <si>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</si>
  <si>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</si>
  <si>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</si>
  <si>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</si>
  <si>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</si>
  <si>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</si>
  <si>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</si>
  <si>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</si>
  <si>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</si>
  <si>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</si>
  <si>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</si>
  <si>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</si>
  <si>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</si>
  <si>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</si>
  <si>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</si>
  <si>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</si>
  <si>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</si>
  <si>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</si>
  <si>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</si>
  <si>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</si>
  <si>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</si>
  <si>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</si>
  <si>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</si>
  <si>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</si>
  <si>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</si>
  <si>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</si>
  <si>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</si>
  <si>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</si>
  <si>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</si>
  <si>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</si>
  <si>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</si>
  <si>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</si>
  <si>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</si>
  <si>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</si>
  <si>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</si>
  <si>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</si>
  <si>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</si>
  <si>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</si>
  <si>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</si>
  <si>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</si>
  <si>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</si>
  <si>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</si>
  <si>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</si>
  <si>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</si>
  <si>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</si>
  <si>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</si>
  <si>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</si>
  <si>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</si>
  <si>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</si>
  <si>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</si>
  <si>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</si>
  <si>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</si>
  <si>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</si>
  <si>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</si>
  <si>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</si>
  <si>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</si>
  <si>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</si>
  <si>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</si>
  <si>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</si>
  <si>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</si>
  <si>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</si>
  <si>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</si>
  <si>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</si>
  <si>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</si>
  <si>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</si>
  <si>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</si>
  <si>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</si>
  <si>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</si>
  <si>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</si>
  <si>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</si>
  <si>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</si>
  <si>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</si>
  <si>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</si>
  <si>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</si>
  <si>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</si>
  <si>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</si>
  <si>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</si>
  <si>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</si>
  <si>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</si>
  <si>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</si>
  <si>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</si>
  <si>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</si>
  <si>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</si>
  <si>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</si>
  <si>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</si>
  <si>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</si>
  <si>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</si>
  <si>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</si>
  <si>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</si>
  <si>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</si>
  <si>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</si>
  <si>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</si>
  <si>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</si>
  <si>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</si>
  <si>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</si>
  <si>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</si>
  <si>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</si>
  <si>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</si>
  <si>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</si>
  <si>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</si>
  <si>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</si>
  <si>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</si>
  <si>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</si>
  <si>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</si>
  <si>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</si>
  <si>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</si>
  <si>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</si>
  <si>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</si>
  <si>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</si>
  <si>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</si>
  <si>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</si>
  <si>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</si>
  <si>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</si>
  <si>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</si>
  <si>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</si>
  <si>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</si>
  <si>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</si>
  <si>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</si>
  <si>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</si>
  <si>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</si>
  <si>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</si>
  <si>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</si>
  <si>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</si>
  <si>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</si>
  <si>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</si>
  <si>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</si>
  <si>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</si>
  <si>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</si>
  <si>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</si>
  <si>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</si>
  <si>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</si>
  <si>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</si>
  <si>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</si>
  <si>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</si>
  <si>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</si>
  <si>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</si>
  <si>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</si>
  <si>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</si>
  <si>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</si>
  <si>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</si>
  <si>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</si>
  <si>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</si>
  <si>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</si>
  <si>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</si>
  <si>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</si>
  <si>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</si>
  <si>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</si>
  <si>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</si>
  <si>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</si>
  <si>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</si>
  <si>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</si>
  <si>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</si>
  <si>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</si>
  <si>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</si>
  <si>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</si>
  <si>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</si>
  <si>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</si>
  <si>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</si>
  <si>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</si>
  <si>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</si>
  <si>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</si>
  <si>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</si>
  <si>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</si>
  <si>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</si>
  <si>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</si>
  <si>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</si>
  <si>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</si>
  <si>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</si>
  <si>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</si>
  <si>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</si>
  <si>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</si>
  <si>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</si>
  <si>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</si>
  <si>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</si>
  <si>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</si>
  <si>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</si>
  <si>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</si>
  <si>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</si>
  <si>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</si>
  <si>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</si>
  <si>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</si>
  <si>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</si>
  <si>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</si>
  <si>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</si>
  <si>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</si>
  <si>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</si>
  <si>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</si>
  <si>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</si>
  <si>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</si>
  <si>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</si>
  <si>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</si>
  <si>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</si>
  <si>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</si>
  <si>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</si>
  <si>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</si>
  <si>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</si>
  <si>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</si>
  <si>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</si>
  <si>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</si>
  <si>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</si>
  <si>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</si>
  <si>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</si>
  <si>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</si>
  <si>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</si>
  <si>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</si>
  <si>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</si>
  <si>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</si>
  <si>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</si>
  <si>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</si>
  <si>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</si>
  <si>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</si>
  <si>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</si>
  <si>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</si>
  <si>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</si>
  <si>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</si>
  <si>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</si>
  <si>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</si>
  <si>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</si>
  <si>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</si>
  <si>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</si>
  <si>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</si>
  <si>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</si>
  <si>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</si>
  <si>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</si>
  <si>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</si>
  <si>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</si>
  <si>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</si>
  <si>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</si>
  <si>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</si>
  <si>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</si>
  <si>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</si>
  <si>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</si>
  <si>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</si>
  <si>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</si>
  <si>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</si>
  <si>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</si>
  <si>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</si>
  <si>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</si>
  <si>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</si>
  <si>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</si>
  <si>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</si>
  <si>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</si>
  <si>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</si>
  <si>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</si>
  <si>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</si>
  <si>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</si>
  <si>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</si>
  <si>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</si>
  <si>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</si>
  <si>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</si>
  <si>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</si>
  <si>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</si>
  <si>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</si>
  <si>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</si>
  <si>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</si>
  <si>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</si>
  <si>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</si>
  <si>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</si>
  <si>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</si>
  <si>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</si>
  <si>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</si>
  <si>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</si>
  <si>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</si>
  <si>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</si>
  <si>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</si>
  <si>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</si>
  <si>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</si>
  <si>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</si>
  <si>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</si>
  <si>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</si>
  <si>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</si>
  <si>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</si>
  <si>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</si>
  <si>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</si>
  <si>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</si>
  <si>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</si>
  <si>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</si>
  <si>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</si>
  <si>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</si>
  <si>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</si>
  <si>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</si>
  <si>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</si>
  <si>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</si>
  <si>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</si>
  <si>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</si>
  <si>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</si>
  <si>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</si>
  <si>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</si>
  <si>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</si>
  <si>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</si>
  <si>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</si>
  <si>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</si>
  <si>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</si>
  <si>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</si>
  <si>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</si>
  <si>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</si>
  <si>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</si>
  <si>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</si>
  <si>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</si>
  <si>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</si>
  <si>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</si>
  <si>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</si>
  <si>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</si>
  <si>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</si>
  <si>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</si>
  <si>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</si>
  <si>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</si>
  <si>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</si>
  <si>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</si>
  <si>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</si>
  <si>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</si>
  <si>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</si>
  <si>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</si>
  <si>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</si>
  <si>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</si>
  <si>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</si>
  <si>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</si>
  <si>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</si>
  <si>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</si>
  <si>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</si>
  <si>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</si>
  <si>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</si>
  <si>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</si>
  <si>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</si>
  <si>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</si>
  <si>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</si>
  <si>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</si>
  <si>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</si>
  <si>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</si>
  <si>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</si>
  <si>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</si>
  <si>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</si>
  <si>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</si>
  <si>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</si>
  <si>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</si>
  <si>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</si>
  <si>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</si>
  <si>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</si>
  <si>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</si>
  <si>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</si>
  <si>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</si>
  <si>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</si>
  <si>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</si>
  <si>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</si>
  <si>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</si>
  <si>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</si>
  <si>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</si>
  <si>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</si>
  <si>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</si>
  <si>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</si>
  <si>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</si>
  <si>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</si>
  <si>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</si>
  <si>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</si>
  <si>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</si>
  <si>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</si>
  <si>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</si>
  <si>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</si>
  <si>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</si>
  <si>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</si>
  <si>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</si>
  <si>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</si>
  <si>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</si>
  <si>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</si>
  <si>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</si>
  <si>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</si>
  <si>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</si>
  <si>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</si>
  <si>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</si>
  <si>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</si>
  <si>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</si>
  <si>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</si>
  <si>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</si>
  <si>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</si>
  <si>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</si>
  <si>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</si>
  <si>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</si>
  <si>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</si>
  <si>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</si>
  <si>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</si>
  <si>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</si>
  <si>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</si>
  <si>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</si>
  <si>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</si>
  <si>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</si>
  <si>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</si>
  <si>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</si>
  <si>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</si>
  <si>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</si>
  <si>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</si>
  <si>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</si>
  <si>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</si>
  <si>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</si>
  <si>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</si>
  <si>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</si>
  <si>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</si>
  <si>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</si>
  <si>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</si>
  <si>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</si>
  <si>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</si>
  <si>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</si>
  <si>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</si>
  <si>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</si>
  <si>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</si>
  <si>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</si>
  <si>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</si>
  <si>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</si>
  <si>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</si>
  <si>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</si>
  <si>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</si>
  <si>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</si>
  <si>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</si>
  <si>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</si>
  <si>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</si>
  <si>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</si>
  <si>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</si>
  <si>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</si>
  <si>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</si>
  <si>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</si>
  <si>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</si>
  <si>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</si>
  <si>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</si>
  <si>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</si>
  <si>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</si>
  <si>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</si>
  <si>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</si>
  <si>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</si>
  <si>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</si>
  <si>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</si>
  <si>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</si>
  <si>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</si>
  <si>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</si>
  <si>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</si>
  <si>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</si>
  <si>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</si>
  <si>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</si>
  <si>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</si>
  <si>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</si>
  <si>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</si>
  <si>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</si>
  <si>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</si>
  <si>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</si>
  <si>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</si>
  <si>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</si>
  <si>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</si>
  <si>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</si>
  <si>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</si>
  <si>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</si>
  <si>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</si>
  <si>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</si>
  <si>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</si>
  <si>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</si>
  <si>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</si>
  <si>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</si>
  <si>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</si>
  <si>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</si>
  <si>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</si>
  <si>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</si>
  <si>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</si>
  <si>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</si>
  <si>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</si>
  <si>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</si>
  <si>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</si>
  <si>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</si>
  <si>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</si>
  <si>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</si>
  <si>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</si>
  <si>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</si>
  <si>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</si>
  <si>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</si>
  <si>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</si>
  <si>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</si>
  <si>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</si>
  <si>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</si>
  <si>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</si>
  <si>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</si>
  <si>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</si>
  <si>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</si>
  <si>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</si>
  <si>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</si>
  <si>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</si>
  <si>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</si>
  <si>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</si>
  <si>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</si>
  <si>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</si>
  <si>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</si>
  <si>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</si>
  <si>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</si>
  <si>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</si>
  <si>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</si>
  <si>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</si>
  <si>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</si>
  <si>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</si>
  <si>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</si>
  <si>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</si>
  <si>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</si>
  <si>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</si>
  <si>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</si>
  <si>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</si>
  <si>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</si>
  <si>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</si>
  <si>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</si>
  <si>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</si>
  <si>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</si>
  <si>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</si>
  <si>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</si>
  <si>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</si>
  <si>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</si>
  <si>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</si>
  <si>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</si>
  <si>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</si>
  <si>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</si>
  <si>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</si>
  <si>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</si>
  <si>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</si>
  <si>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</si>
  <si>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</si>
  <si>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</si>
  <si>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</si>
  <si>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</si>
  <si>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</si>
  <si>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</si>
  <si>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</si>
  <si>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</si>
  <si>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</si>
  <si>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</si>
  <si>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</si>
  <si>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</si>
  <si>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</si>
  <si>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</si>
  <si>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</si>
  <si>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</si>
  <si>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</si>
  <si>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</si>
  <si>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</si>
  <si>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</si>
  <si>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</si>
  <si>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</si>
  <si>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</si>
  <si>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</si>
  <si>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</si>
  <si>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</si>
  <si>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</si>
  <si>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</si>
  <si>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</si>
  <si>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</si>
  <si>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</si>
  <si>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</si>
  <si>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</si>
  <si>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</si>
  <si>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</si>
  <si>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</si>
  <si>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</si>
  <si>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</si>
  <si>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</si>
  <si>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</si>
  <si>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</si>
  <si>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</si>
  <si>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</si>
  <si>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</si>
  <si>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</si>
  <si>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</si>
  <si>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</si>
  <si>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</si>
  <si>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</si>
  <si>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</si>
  <si>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</si>
  <si>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</si>
  <si>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</si>
  <si>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</si>
  <si>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</si>
  <si>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</si>
  <si>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</si>
  <si>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</si>
  <si>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</si>
  <si>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</si>
  <si>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</si>
  <si>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</si>
  <si>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</si>
  <si>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</si>
  <si>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</si>
  <si>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</si>
  <si>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</si>
  <si>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</si>
  <si>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</si>
  <si>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</si>
  <si>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</si>
  <si>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</si>
  <si>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</si>
  <si>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</si>
  <si>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</si>
  <si>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</si>
  <si>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</si>
  <si>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</si>
  <si>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</si>
  <si>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</si>
  <si>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</si>
  <si>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</si>
  <si>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</si>
  <si>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</si>
  <si>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</si>
  <si>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</si>
  <si>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</si>
  <si>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</si>
  <si>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</si>
  <si>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</si>
  <si>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</si>
  <si>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</si>
  <si>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</si>
  <si>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</si>
  <si>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</si>
  <si>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</si>
  <si>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</si>
  <si>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</si>
  <si>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</si>
  <si>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</si>
  <si>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</si>
  <si>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</si>
  <si>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</si>
  <si>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</si>
  <si>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</si>
  <si>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</si>
  <si>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</si>
  <si>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</si>
  <si>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</si>
  <si>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</si>
  <si>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</si>
  <si>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</si>
  <si>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</si>
  <si>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</si>
  <si>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</si>
  <si>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</si>
  <si>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</si>
  <si>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</si>
  <si>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</si>
  <si>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</si>
  <si>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</si>
  <si>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</si>
  <si>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</si>
  <si>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</si>
  <si>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</si>
  <si>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</si>
  <si>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</si>
  <si>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</si>
  <si>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</si>
  <si>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</si>
  <si>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</si>
  <si>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</si>
  <si>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</si>
  <si>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</si>
  <si>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</si>
  <si>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</si>
  <si>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</si>
  <si>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</si>
  <si>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</si>
  <si>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</si>
  <si>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</si>
  <si>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</si>
  <si>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</si>
  <si>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</si>
  <si>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</si>
  <si>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</si>
  <si>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</si>
  <si>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</si>
  <si>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</si>
  <si>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</si>
  <si>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</si>
  <si>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</si>
  <si>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</si>
  <si>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</si>
  <si>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</si>
  <si>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</si>
  <si>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</si>
  <si>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</si>
  <si>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</si>
  <si>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</si>
  <si>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</si>
  <si>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</si>
  <si>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</si>
  <si>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</si>
  <si>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</si>
  <si>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</si>
  <si>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</si>
  <si>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</si>
  <si>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</si>
  <si>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</si>
  <si>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</si>
  <si>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</si>
  <si>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</si>
  <si>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</si>
  <si>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</si>
  <si>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</si>
  <si>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</si>
  <si>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</si>
  <si>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</si>
  <si>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</si>
  <si>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</si>
  <si>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</si>
  <si>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</si>
  <si>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</si>
  <si>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</si>
  <si>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</si>
  <si>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</si>
  <si>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</si>
  <si>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</si>
  <si>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</si>
  <si>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</si>
  <si>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</si>
  <si>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</si>
  <si>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</si>
  <si>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</si>
  <si>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</si>
  <si>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</si>
  <si>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</si>
  <si>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</si>
  <si>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</si>
  <si>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</si>
  <si>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</si>
  <si>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</si>
  <si>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</si>
  <si>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</si>
  <si>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</si>
  <si>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</si>
  <si>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</si>
  <si>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</si>
  <si>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</si>
  <si>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</si>
  <si>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</si>
  <si>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</si>
  <si>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</si>
  <si>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</si>
  <si>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</si>
  <si>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</si>
  <si>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</si>
  <si>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</si>
  <si>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</si>
  <si>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</si>
  <si>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</si>
  <si>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</si>
  <si>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</si>
  <si>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</si>
  <si>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</si>
  <si>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</si>
  <si>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</si>
  <si>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</si>
  <si>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</si>
  <si>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</si>
  <si>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</si>
  <si>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</si>
  <si>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</si>
  <si>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</si>
  <si>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</si>
  <si>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</si>
  <si>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</si>
  <si>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</si>
  <si>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</si>
  <si>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</si>
  <si>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</si>
  <si>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</si>
  <si>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</si>
  <si>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</si>
  <si>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</si>
  <si>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</si>
  <si>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</si>
  <si>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</si>
  <si>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</si>
  <si>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</si>
  <si>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</si>
  <si>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</si>
  <si>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</si>
  <si>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</si>
  <si>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</si>
  <si>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</si>
  <si>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</si>
  <si>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</si>
  <si>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</si>
  <si>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</si>
  <si>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</si>
  <si>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</si>
  <si>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</si>
  <si>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</si>
  <si>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</si>
  <si>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</si>
  <si>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</si>
  <si>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</si>
  <si>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</si>
  <si>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</si>
  <si>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</si>
  <si>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</si>
  <si>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</si>
  <si>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</si>
  <si>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</si>
  <si>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</si>
  <si>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</si>
  <si>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</si>
  <si>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</si>
  <si>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</si>
  <si>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</si>
  <si>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</si>
  <si>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</si>
  <si>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</si>
  <si>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</si>
  <si>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</si>
  <si>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</si>
  <si>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</si>
  <si>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</si>
  <si>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</si>
  <si>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</si>
  <si>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</si>
  <si>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</si>
  <si>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</si>
  <si>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</si>
  <si>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</si>
  <si>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</si>
  <si>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</si>
  <si>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</si>
  <si>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</si>
  <si>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</si>
  <si>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</si>
  <si>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</si>
  <si>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</si>
  <si>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</si>
  <si>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</si>
  <si>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</si>
  <si>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</si>
  <si>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</si>
  <si>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</si>
  <si>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</si>
  <si>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</si>
  <si>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</si>
  <si>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</si>
  <si>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</si>
  <si>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</si>
  <si>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</si>
  <si>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</si>
  <si>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</si>
  <si>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</si>
  <si>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</si>
  <si>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</si>
  <si>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</si>
  <si>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</si>
  <si>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</si>
  <si>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</si>
  <si>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</si>
  <si>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</si>
  <si>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</si>
  <si>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</si>
  <si>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</si>
  <si>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</si>
  <si>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</si>
  <si>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</si>
  <si>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</si>
  <si>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</si>
  <si>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</si>
  <si>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</si>
  <si>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</si>
  <si>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</si>
  <si>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</si>
  <si>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</si>
  <si>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</si>
  <si>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</si>
  <si>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</si>
  <si>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</si>
  <si>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</si>
  <si>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</si>
  <si>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</si>
  <si>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</si>
  <si>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</si>
  <si>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</si>
  <si>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</si>
  <si>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</si>
  <si>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</si>
  <si>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</si>
  <si>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</si>
  <si>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</si>
  <si>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</si>
  <si>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</si>
  <si>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</si>
  <si>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</si>
  <si>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</si>
  <si>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</si>
  <si>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</si>
  <si>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</si>
  <si>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</si>
  <si>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</si>
  <si>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</si>
  <si>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</si>
  <si>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</si>
  <si>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</si>
  <si>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</si>
  <si>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</si>
  <si>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</si>
  <si>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</si>
  <si>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</si>
  <si>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</si>
  <si>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</si>
  <si>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</si>
  <si>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</si>
  <si>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</si>
  <si>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</si>
  <si>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</si>
  <si>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</si>
  <si>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</si>
  <si>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</si>
  <si>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</si>
  <si>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</si>
  <si>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</si>
  <si>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</si>
  <si>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</si>
  <si>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</si>
  <si>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</si>
  <si>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</si>
  <si>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</si>
  <si>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</si>
  <si>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</si>
  <si>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</si>
  <si>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</si>
  <si>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</si>
  <si>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</si>
  <si>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</si>
  <si>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</si>
  <si>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</si>
  <si>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</si>
  <si>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</si>
  <si>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</si>
  <si>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</si>
  <si>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</si>
  <si>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</si>
  <si>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</si>
  <si>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</si>
  <si>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</si>
  <si>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</si>
  <si>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</si>
  <si>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</si>
  <si>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</si>
  <si>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</si>
  <si>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</si>
  <si>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</si>
  <si>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</si>
  <si>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</si>
  <si>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</si>
  <si>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</si>
  <si>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</si>
  <si>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</si>
  <si>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</si>
  <si>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</si>
  <si>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</si>
  <si>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</si>
  <si>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</si>
  <si>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</si>
  <si>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</si>
  <si>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</si>
  <si>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</si>
  <si>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</si>
  <si>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</si>
  <si>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</si>
  <si>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</si>
  <si>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</si>
  <si>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</si>
  <si>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</si>
  <si>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</si>
  <si>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</si>
  <si>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</si>
  <si>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</si>
  <si>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</si>
  <si>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</si>
  <si>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</si>
  <si>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</si>
  <si>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</si>
  <si>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</si>
  <si>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</si>
  <si>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</si>
  <si>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</si>
  <si>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</si>
  <si>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</si>
  <si>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</si>
  <si>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</si>
  <si>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</si>
  <si>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</si>
  <si>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</si>
  <si>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</si>
  <si>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</si>
  <si>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</si>
  <si>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</si>
  <si>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</si>
  <si>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</si>
  <si>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</si>
  <si>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</si>
  <si>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</si>
  <si>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</si>
  <si>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</si>
  <si>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</si>
  <si>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</si>
  <si>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</si>
  <si>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</si>
  <si>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</si>
  <si>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</si>
  <si>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</si>
  <si>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</si>
  <si>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</si>
  <si>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</si>
  <si>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</si>
  <si>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</si>
  <si>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</si>
  <si>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</si>
  <si>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</si>
  <si>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</si>
  <si>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</si>
  <si>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</si>
  <si>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</si>
  <si>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</si>
  <si>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</si>
  <si>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</si>
  <si>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</si>
  <si>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</si>
  <si>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</si>
  <si>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</si>
  <si>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</si>
  <si>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</si>
  <si>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</si>
  <si>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</si>
  <si>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</si>
  <si>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</si>
  <si>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</si>
  <si>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</si>
  <si>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</si>
  <si>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</si>
  <si>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</si>
  <si>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</si>
  <si>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</si>
  <si>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</si>
  <si>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</si>
  <si>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</si>
  <si>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</si>
  <si>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</si>
  <si>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</si>
  <si>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</si>
  <si>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</si>
  <si>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</si>
  <si>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</si>
  <si>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</si>
  <si>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</si>
  <si>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</si>
  <si>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</si>
  <si>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</si>
  <si>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</si>
  <si>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</si>
  <si>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</si>
  <si>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</si>
  <si>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</si>
  <si>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</si>
  <si>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</si>
  <si>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</si>
  <si>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</si>
  <si>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</si>
  <si>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</si>
  <si>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</si>
  <si>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</si>
  <si>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</si>
  <si>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</si>
  <si>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</si>
  <si>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</si>
  <si>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</si>
  <si>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</si>
  <si>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</si>
  <si>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</si>
  <si>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</si>
  <si>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</si>
  <si>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</si>
  <si>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</si>
  <si>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</si>
  <si>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</si>
  <si>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</si>
  <si>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</si>
  <si>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</si>
  <si>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</si>
  <si>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</si>
  <si>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</si>
  <si>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</si>
  <si>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</si>
  <si>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</si>
  <si>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</si>
  <si>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</si>
  <si>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</si>
  <si>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</si>
  <si>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</si>
  <si>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</si>
  <si>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</si>
  <si>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</si>
  <si>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</si>
  <si>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</si>
  <si>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</si>
  <si>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</si>
  <si>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</si>
  <si>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</si>
  <si>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</si>
  <si>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</si>
  <si>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</si>
  <si>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</si>
  <si>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</si>
  <si>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</si>
  <si>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</si>
  <si>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</si>
  <si>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</si>
  <si>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</si>
  <si>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</si>
  <si>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</si>
  <si>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</si>
  <si>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</si>
  <si>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</si>
  <si>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</si>
  <si>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</si>
  <si>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</si>
  <si>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</si>
  <si>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</si>
  <si>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</si>
  <si>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</si>
  <si>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</si>
  <si>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</si>
  <si>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</si>
  <si>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</si>
  <si>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</si>
  <si>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</si>
  <si>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</si>
  <si>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</si>
  <si>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</si>
  <si>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</si>
  <si>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</si>
  <si>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</si>
  <si>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</si>
  <si>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</si>
  <si>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</si>
  <si>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</si>
  <si>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</si>
  <si>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</si>
  <si>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</si>
  <si>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</si>
  <si>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</si>
  <si>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</si>
  <si>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</si>
  <si>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</si>
  <si>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</si>
  <si>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</si>
  <si>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</si>
  <si>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</si>
  <si>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</si>
  <si>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</si>
  <si>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</si>
  <si>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</si>
  <si>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</si>
  <si>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</si>
  <si>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</si>
  <si>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</si>
  <si>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</si>
  <si>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</si>
  <si>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</si>
  <si>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</si>
  <si>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</si>
  <si>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</si>
  <si>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</si>
  <si>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</si>
  <si>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</si>
  <si>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</si>
  <si>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</si>
  <si>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</si>
  <si>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</si>
  <si>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</si>
  <si>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</si>
  <si>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</si>
  <si>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</si>
  <si>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</si>
  <si>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</si>
  <si>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</si>
  <si>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</si>
  <si>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</si>
  <si>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</si>
  <si>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</si>
  <si>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</si>
  <si>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</si>
  <si>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</si>
  <si>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</si>
  <si>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</si>
  <si>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</si>
  <si>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</si>
  <si>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</si>
  <si>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</si>
  <si>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</si>
  <si>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</si>
  <si>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</si>
  <si>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</si>
  <si>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</si>
  <si>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</si>
  <si>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</si>
  <si>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</si>
  <si>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</si>
  <si>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</si>
  <si>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</si>
  <si>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</si>
  <si>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</si>
  <si>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</si>
  <si>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</si>
  <si>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</si>
  <si>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</si>
  <si>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</si>
  <si>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</si>
  <si>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</si>
  <si>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</si>
  <si>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</si>
  <si>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</si>
  <si>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</si>
  <si>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</si>
  <si>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</si>
  <si>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</si>
  <si>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</si>
  <si>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</si>
  <si>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</si>
  <si>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</si>
  <si>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</si>
  <si>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</si>
  <si>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</si>
  <si>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</si>
  <si>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</si>
  <si>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</si>
  <si>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</si>
  <si>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</si>
  <si>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</si>
  <si>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</si>
  <si>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</si>
  <si>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</si>
  <si>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</si>
  <si>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</si>
  <si>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</si>
  <si>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</si>
  <si>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</si>
  <si>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</si>
  <si>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</si>
  <si>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</si>
  <si>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</si>
  <si>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</si>
  <si>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</si>
  <si>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</si>
  <si>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</si>
  <si>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</si>
  <si>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</si>
  <si>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</si>
  <si>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</si>
  <si>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</si>
  <si>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</si>
  <si>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</si>
  <si>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</si>
  <si>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</si>
  <si>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</si>
  <si>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</si>
  <si>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</si>
  <si>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</si>
  <si>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</si>
  <si>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</si>
  <si>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</si>
  <si>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</si>
  <si>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</si>
  <si>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</si>
  <si>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</si>
  <si>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</si>
  <si>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</si>
  <si>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</si>
  <si>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</si>
  <si>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</si>
  <si>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</si>
  <si>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</si>
  <si>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</si>
  <si>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</si>
  <si>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</si>
  <si>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</si>
  <si>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</si>
  <si>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</si>
  <si>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</si>
  <si>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</si>
  <si>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</si>
  <si>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</si>
  <si>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</si>
  <si>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</si>
  <si>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</si>
  <si>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</si>
  <si>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</si>
  <si>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</si>
  <si>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</si>
  <si>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</si>
  <si>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</si>
  <si>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</si>
  <si>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</si>
  <si>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</si>
  <si>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</si>
  <si>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</si>
  <si>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</si>
  <si>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</si>
  <si>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</si>
  <si>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</si>
  <si>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</si>
  <si>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</si>
  <si>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</si>
  <si>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</si>
  <si>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</si>
  <si>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</si>
  <si>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</si>
  <si>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</si>
  <si>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</si>
  <si>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</si>
  <si>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</si>
  <si>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</si>
  <si>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</si>
  <si>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</si>
  <si>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</si>
  <si>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</si>
  <si>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</si>
  <si>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</si>
  <si>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</si>
  <si>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</si>
  <si>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</si>
  <si>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</si>
  <si>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</si>
  <si>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</si>
  <si>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</si>
  <si>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</si>
  <si>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</si>
  <si>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</si>
  <si>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</si>
  <si>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</si>
  <si>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</si>
  <si>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</si>
  <si>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</si>
  <si>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</si>
  <si>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</si>
  <si>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</si>
  <si>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</si>
  <si>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</si>
  <si>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</si>
  <si>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</si>
  <si>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</si>
  <si>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</si>
  <si>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</si>
  <si>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</si>
  <si>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</si>
  <si>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</si>
  <si>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</si>
  <si>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</si>
  <si>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</si>
  <si>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</si>
  <si>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</si>
  <si>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</si>
  <si>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</si>
  <si>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</si>
  <si>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</si>
  <si>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</si>
  <si>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</si>
  <si>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</si>
  <si>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</si>
  <si>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</si>
  <si>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</si>
  <si>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</si>
  <si>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</si>
  <si>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</si>
  <si>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</si>
  <si>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</si>
  <si>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</si>
  <si>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</si>
  <si>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</si>
  <si>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</si>
  <si>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</si>
  <si>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</si>
  <si>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</si>
  <si>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</si>
  <si>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</si>
  <si>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</si>
  <si>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</si>
  <si>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</si>
  <si>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</si>
  <si>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</si>
  <si>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</si>
  <si>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</si>
  <si>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</si>
  <si>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</si>
  <si>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</si>
  <si>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</si>
  <si>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</si>
  <si>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</si>
  <si>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</si>
  <si>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</si>
  <si>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</si>
  <si>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</si>
  <si>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</si>
  <si>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</si>
  <si>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</si>
  <si>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</si>
  <si>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</si>
  <si>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</si>
  <si>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</si>
  <si>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</si>
  <si>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</si>
  <si>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</si>
  <si>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</si>
  <si>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</si>
  <si>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</si>
  <si>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</si>
  <si>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</si>
  <si>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</si>
  <si>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</si>
  <si>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</si>
  <si>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</si>
  <si>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</si>
  <si>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</si>
  <si>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</si>
  <si>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</si>
  <si>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</si>
  <si>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</si>
  <si>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</si>
  <si>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</si>
  <si>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</si>
  <si>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</si>
  <si>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</si>
  <si>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</si>
  <si>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</si>
  <si>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</si>
  <si>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</si>
  <si>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</si>
  <si>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</si>
  <si>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</si>
  <si>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</si>
  <si>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</si>
  <si>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</si>
  <si>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</si>
  <si>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</si>
  <si>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</si>
  <si>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</si>
  <si>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</si>
  <si>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</si>
  <si>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</si>
  <si>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</si>
  <si>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</si>
  <si>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</si>
  <si>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</si>
  <si>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</si>
  <si>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</si>
  <si>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</si>
  <si>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</si>
  <si>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</si>
  <si>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</si>
  <si>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</si>
  <si>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</si>
  <si>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</si>
  <si>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</si>
  <si>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</si>
  <si>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</si>
  <si>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</si>
  <si>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</si>
  <si>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</si>
  <si>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</si>
  <si>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</si>
  <si>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</si>
  <si>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</si>
  <si>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</si>
  <si>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</si>
  <si>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</si>
  <si>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</si>
  <si>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</si>
  <si>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</si>
  <si>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</si>
  <si>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</si>
  <si>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</si>
  <si>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</si>
  <si>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</si>
  <si>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</si>
  <si>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</si>
  <si>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</si>
  <si>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</si>
  <si>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</si>
  <si>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</si>
  <si>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</si>
  <si>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</si>
  <si>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</si>
  <si>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</si>
  <si>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</si>
  <si>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</si>
  <si>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</si>
  <si>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</si>
  <si>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</si>
  <si>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</si>
  <si>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</si>
  <si>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</si>
  <si>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</si>
  <si>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</si>
  <si>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</si>
  <si>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</si>
  <si>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</si>
  <si>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</si>
  <si>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</si>
  <si>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</si>
  <si>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</si>
  <si>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</si>
  <si>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</si>
  <si>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</si>
  <si>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</si>
  <si>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</si>
  <si>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</si>
  <si>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</si>
  <si>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</si>
  <si>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</si>
  <si>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</si>
  <si>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</si>
  <si>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</si>
  <si>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</si>
  <si>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</si>
  <si>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</si>
  <si>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</si>
  <si>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</si>
  <si>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</si>
  <si>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</si>
  <si>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</si>
  <si>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</si>
  <si>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</si>
  <si>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</si>
  <si>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</si>
  <si>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</si>
  <si>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</si>
  <si>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</si>
  <si>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</si>
  <si>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</si>
  <si>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</si>
  <si>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</si>
  <si>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</si>
  <si>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</si>
  <si>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</si>
  <si>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</si>
  <si>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</si>
  <si>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</si>
  <si>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</si>
  <si>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</si>
  <si>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</si>
  <si>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</si>
  <si>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</si>
  <si>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</si>
  <si>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</si>
  <si>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</si>
  <si>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</si>
  <si>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</si>
  <si>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</si>
  <si>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</si>
  <si>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</si>
  <si>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</si>
  <si>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</si>
  <si>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</si>
  <si>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</si>
  <si>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</si>
  <si>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</si>
  <si>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</si>
  <si>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</si>
  <si>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</si>
  <si>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</si>
  <si>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</si>
  <si>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</si>
  <si>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</si>
  <si>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</si>
  <si>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</si>
  <si>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</si>
  <si>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</si>
  <si>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</si>
  <si>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</si>
  <si>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</si>
  <si>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</si>
  <si>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</si>
  <si>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</si>
  <si>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</si>
  <si>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</si>
  <si>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</si>
  <si>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</si>
  <si>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</si>
  <si>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</si>
  <si>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</si>
  <si>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</si>
  <si>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</si>
  <si>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</si>
  <si>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</si>
  <si>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</si>
  <si>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</si>
  <si>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</si>
  <si>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</si>
  <si>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</si>
  <si>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</si>
  <si>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</si>
  <si>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</si>
  <si>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</si>
  <si>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</si>
  <si>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</si>
  <si>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</si>
  <si>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</si>
  <si>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</si>
  <si>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</si>
  <si>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</si>
  <si>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</si>
  <si>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</si>
  <si>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</si>
  <si>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</si>
  <si>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</si>
  <si>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</si>
  <si>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</si>
  <si>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</si>
  <si>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</si>
  <si>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</si>
  <si>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</si>
  <si>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</si>
  <si>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</si>
  <si>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</si>
  <si>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</si>
  <si>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</si>
  <si>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</si>
  <si>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</si>
  <si>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</si>
  <si>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</si>
  <si>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</si>
  <si>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</si>
  <si>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</si>
  <si>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</si>
  <si>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</si>
  <si>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</si>
  <si>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</si>
  <si>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</si>
  <si>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</si>
  <si>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</si>
  <si>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</si>
  <si>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</si>
  <si>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</si>
  <si>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</si>
  <si>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</si>
  <si>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</si>
  <si>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</si>
  <si>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</si>
  <si>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</si>
  <si>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</si>
  <si>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</si>
  <si>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</si>
  <si>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</si>
  <si>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</si>
  <si>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</si>
  <si>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</si>
  <si>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</si>
  <si>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</si>
  <si>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</si>
  <si>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</si>
  <si>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</si>
  <si>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</si>
  <si>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</si>
  <si>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</si>
  <si>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</si>
  <si>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</si>
  <si>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</si>
  <si>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</si>
  <si>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</si>
  <si>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</si>
  <si>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</si>
  <si>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</si>
  <si>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</si>
  <si>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</si>
  <si>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</si>
  <si>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</si>
  <si>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</si>
  <si>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</si>
  <si>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</si>
  <si>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</si>
  <si>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</si>
  <si>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</si>
  <si>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</si>
  <si>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</si>
  <si>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</si>
  <si>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</si>
  <si>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</si>
  <si>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</si>
  <si>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</si>
  <si>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</si>
  <si>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</si>
  <si>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</si>
  <si>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</si>
  <si>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</si>
  <si>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</si>
  <si>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</si>
  <si>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</si>
  <si>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</si>
  <si>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</si>
  <si>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</si>
  <si>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</si>
  <si>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</si>
  <si>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</si>
  <si>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</si>
  <si>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</si>
  <si>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</si>
  <si>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</si>
  <si>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</si>
  <si>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</si>
  <si>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</si>
  <si>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</si>
  <si>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</si>
  <si>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</si>
  <si>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</si>
  <si>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</si>
  <si>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</si>
  <si>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</si>
  <si>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</si>
  <si>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</si>
  <si>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</si>
  <si>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</si>
  <si>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</si>
  <si>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</si>
  <si>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</si>
  <si>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</si>
  <si>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</si>
  <si>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</si>
  <si>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</si>
  <si>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</si>
  <si>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</si>
  <si>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</si>
  <si>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</si>
  <si>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</si>
  <si>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</si>
  <si>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</si>
  <si>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</si>
  <si>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</si>
  <si>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</si>
  <si>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</si>
  <si>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</si>
  <si>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</si>
  <si>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</si>
  <si>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</si>
  <si>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</si>
  <si>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</si>
  <si>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</si>
  <si>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</si>
  <si>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</si>
  <si>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</si>
  <si>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</si>
  <si>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</si>
  <si>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</si>
  <si>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</si>
  <si>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</si>
  <si>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</si>
  <si>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</si>
  <si>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</si>
  <si>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</si>
  <si>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</si>
  <si>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</si>
  <si>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</si>
  <si>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</si>
  <si>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</si>
  <si>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</si>
  <si>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</si>
  <si>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</si>
  <si>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</si>
  <si>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</si>
  <si>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</si>
  <si>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</si>
  <si>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</si>
  <si>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</si>
  <si>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</si>
  <si>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</si>
  <si>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</si>
  <si>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</si>
  <si>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</si>
  <si>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</si>
  <si>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</si>
  <si>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</si>
  <si>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</si>
  <si>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</si>
  <si>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</si>
  <si>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</si>
  <si>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</si>
  <si>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</si>
  <si>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</si>
  <si>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</si>
  <si>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</si>
  <si>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</si>
  <si>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</si>
  <si>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</si>
  <si>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</si>
  <si>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</si>
  <si>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</si>
  <si>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</si>
  <si>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</si>
  <si>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</si>
  <si>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</si>
  <si>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</si>
  <si>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</si>
  <si>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</si>
  <si>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</si>
  <si>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</si>
  <si>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</si>
  <si>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</si>
  <si>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</si>
  <si>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</si>
  <si>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</si>
  <si>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</si>
  <si>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</si>
  <si>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</si>
  <si>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</si>
  <si>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</si>
  <si>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</si>
  <si>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</si>
  <si>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</si>
  <si>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</si>
  <si>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</si>
  <si>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</si>
  <si>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</si>
  <si>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</si>
  <si>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</si>
  <si>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</si>
  <si>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</si>
  <si>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</si>
  <si>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</si>
  <si>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</si>
  <si>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</si>
  <si>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</si>
  <si>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</si>
  <si>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</si>
  <si>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</si>
  <si>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</si>
  <si>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</si>
  <si>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</si>
  <si>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</si>
  <si>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</si>
  <si>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</si>
  <si>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</si>
  <si>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</si>
  <si>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</si>
  <si>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</si>
  <si>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</si>
  <si>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</si>
  <si>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</si>
  <si>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</si>
  <si>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</si>
  <si>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</si>
  <si>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</si>
  <si>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</si>
  <si>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</si>
  <si>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</si>
  <si>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</si>
  <si>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</si>
  <si>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</si>
  <si>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</si>
  <si>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</si>
  <si>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</si>
  <si>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</si>
  <si>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</si>
  <si>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</si>
  <si>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</si>
  <si>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</si>
  <si>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</si>
  <si>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</si>
  <si>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</si>
  <si>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</si>
  <si>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</si>
  <si>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</si>
  <si>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</si>
  <si>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</si>
  <si>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</si>
  <si>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</si>
  <si>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</si>
  <si>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</si>
  <si>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</si>
  <si>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</si>
  <si>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</si>
  <si>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</si>
  <si>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</si>
  <si>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</si>
  <si>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</si>
  <si>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</si>
  <si>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</si>
  <si>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</si>
  <si>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</si>
  <si>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</si>
  <si>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</si>
  <si>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</si>
  <si>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</si>
  <si>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</si>
  <si>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</si>
  <si>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</si>
  <si>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</si>
  <si>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</si>
  <si>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</si>
  <si>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</si>
  <si>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</si>
  <si>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</si>
  <si>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</si>
  <si>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</si>
  <si>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</si>
  <si>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</si>
  <si>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</si>
  <si>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</si>
  <si>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</si>
  <si>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</si>
  <si>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</si>
  <si>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</si>
  <si>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</si>
  <si>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</si>
  <si>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</si>
  <si>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</si>
  <si>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</si>
  <si>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</si>
  <si>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</si>
  <si>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</si>
  <si>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</si>
  <si>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</si>
  <si>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</si>
  <si>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</si>
  <si>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</si>
  <si>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</si>
  <si>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</si>
  <si>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</si>
  <si>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</si>
  <si>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</si>
  <si>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</si>
  <si>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</si>
  <si>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</si>
  <si>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</si>
  <si>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</si>
  <si>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</si>
  <si>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</si>
  <si>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</si>
  <si>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</si>
  <si>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</si>
  <si>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</si>
  <si>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</si>
  <si>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</si>
  <si>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</si>
  <si>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</si>
  <si>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</si>
  <si>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</si>
  <si>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</si>
  <si>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</si>
  <si>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</si>
  <si>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</si>
  <si>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</si>
  <si>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</si>
  <si>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</si>
  <si>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</si>
  <si>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</si>
  <si>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</si>
  <si>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</si>
  <si>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</si>
  <si>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</si>
  <si>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</si>
  <si>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</si>
  <si>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</si>
  <si>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</si>
  <si>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</si>
  <si>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</si>
  <si>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</si>
  <si>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</si>
  <si>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</si>
  <si>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</si>
  <si>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</si>
  <si>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</si>
  <si>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</si>
  <si>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</si>
  <si>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</si>
  <si>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</si>
  <si>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</si>
  <si>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</si>
  <si>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</si>
  <si>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</si>
  <si>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</si>
  <si>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</si>
  <si>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</si>
  <si>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</si>
  <si>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</si>
  <si>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</si>
  <si>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</si>
  <si>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</si>
  <si>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</si>
  <si>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</si>
  <si>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</si>
  <si>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</si>
  <si>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</si>
  <si>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</si>
  <si>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</si>
  <si>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</si>
  <si>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</si>
  <si>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</si>
  <si>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</si>
  <si>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</si>
  <si>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</si>
  <si>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</si>
  <si>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</si>
  <si>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</si>
  <si>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</si>
  <si>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</si>
  <si>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</si>
  <si>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</si>
  <si>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</si>
  <si>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</si>
  <si>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</si>
  <si>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</si>
  <si>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</si>
  <si>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</si>
  <si>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</si>
  <si>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</si>
  <si>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</si>
  <si>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</si>
  <si>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</si>
  <si>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</si>
  <si>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</si>
  <si>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</si>
  <si>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</si>
  <si>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</si>
  <si>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</si>
  <si>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</si>
  <si>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</si>
  <si>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</si>
  <si>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</si>
  <si>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</si>
  <si>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</si>
  <si>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</si>
  <si>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</si>
  <si>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</si>
  <si>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</si>
  <si>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</si>
  <si>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</si>
  <si>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</si>
  <si>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</si>
  <si>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</si>
  <si>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</si>
  <si>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</si>
  <si>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</si>
  <si>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</si>
  <si>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</si>
  <si>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</si>
  <si>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</si>
  <si>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</si>
  <si>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</si>
  <si>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</si>
  <si>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</si>
  <si>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</si>
  <si>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</si>
  <si>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</si>
  <si>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</si>
  <si>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</si>
  <si>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</si>
  <si>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</si>
  <si>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</si>
  <si>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</si>
  <si>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</si>
  <si>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</si>
  <si>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</si>
  <si>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</si>
  <si>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</si>
  <si>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</si>
  <si>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</si>
  <si>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</si>
  <si>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</si>
  <si>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</si>
  <si>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</si>
  <si>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</si>
  <si>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</si>
  <si>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</si>
  <si>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</si>
  <si>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</si>
  <si>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</si>
  <si>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</si>
  <si>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</si>
  <si>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</si>
  <si>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</si>
  <si>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</si>
  <si>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</si>
  <si>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</si>
  <si>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</si>
  <si>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</si>
  <si>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</si>
  <si>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</si>
  <si>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</si>
  <si>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</si>
  <si>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</si>
  <si>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</si>
  <si>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</si>
  <si>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</si>
  <si>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</si>
  <si>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</si>
  <si>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</si>
  <si>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</si>
  <si>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</si>
  <si>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</si>
  <si>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</si>
  <si>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</si>
  <si>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</si>
  <si>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</si>
  <si>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</si>
  <si>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</si>
  <si>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</si>
  <si>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</si>
  <si>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</si>
  <si>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</si>
  <si>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</si>
  <si>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</si>
  <si>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</si>
  <si>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</si>
  <si>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</si>
  <si>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</si>
  <si>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</si>
  <si>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</si>
  <si>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</si>
  <si>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</si>
  <si>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</si>
  <si>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</si>
  <si>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</si>
  <si>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</si>
  <si>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</si>
  <si>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</si>
  <si>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</si>
  <si>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</si>
  <si>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</si>
  <si>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</si>
  <si>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</si>
  <si>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</si>
  <si>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</si>
  <si>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</si>
  <si>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</si>
  <si>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</si>
  <si>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</si>
  <si>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</si>
  <si>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</si>
  <si>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</si>
  <si>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</si>
  <si>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</si>
  <si>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</si>
  <si>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</si>
  <si>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</si>
  <si>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</si>
  <si>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</si>
  <si>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</si>
  <si>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</si>
  <si>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</si>
  <si>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</si>
  <si>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</si>
  <si>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</si>
  <si>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</si>
  <si>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</si>
  <si>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</si>
  <si>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</si>
  <si>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</si>
  <si>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</si>
  <si>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</si>
  <si>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</si>
  <si>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</si>
  <si>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</si>
  <si>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</si>
  <si>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</si>
  <si>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</si>
  <si>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</si>
  <si>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</si>
  <si>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</si>
  <si>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</si>
  <si>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</si>
  <si>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</si>
  <si>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</si>
  <si>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</si>
  <si>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</si>
  <si>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</si>
  <si>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</si>
  <si>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</si>
  <si>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</si>
  <si>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</si>
  <si>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</si>
  <si>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</si>
  <si>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</si>
  <si>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</si>
  <si>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</si>
  <si>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</si>
  <si>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</si>
  <si>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</si>
  <si>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</si>
  <si>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</si>
  <si>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</si>
  <si>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</si>
  <si>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</si>
  <si>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</si>
  <si>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</si>
  <si>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</si>
  <si>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</si>
  <si>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</si>
  <si>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</si>
  <si>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</si>
  <si>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</si>
  <si>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</si>
  <si>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</si>
  <si>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</si>
  <si>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</si>
  <si>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</si>
  <si>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</si>
  <si>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</si>
  <si>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</si>
  <si>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</si>
  <si>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</si>
  <si>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</si>
  <si>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</si>
  <si>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</si>
  <si>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</si>
  <si>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</si>
  <si>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</si>
  <si>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</si>
  <si>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</si>
  <si>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</si>
  <si>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</si>
  <si>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</si>
  <si>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</si>
  <si>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</si>
  <si>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</si>
  <si>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</si>
  <si>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</si>
  <si>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</si>
  <si>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</si>
  <si>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</si>
  <si>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</si>
  <si>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</si>
  <si>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</si>
  <si>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</si>
  <si>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</si>
  <si>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</si>
  <si>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</si>
  <si>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</si>
  <si>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</si>
  <si>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</si>
  <si>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</si>
  <si>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</si>
  <si>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</si>
  <si>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</si>
  <si>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</si>
  <si>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</si>
  <si>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</si>
  <si>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</si>
  <si>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</si>
  <si>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</si>
  <si>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</si>
  <si>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</si>
  <si>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</si>
  <si>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</si>
  <si>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</si>
  <si>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</si>
  <si>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</si>
  <si>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</si>
  <si>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</si>
  <si>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</si>
  <si>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</si>
  <si>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</si>
  <si>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</si>
  <si>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</si>
  <si>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</si>
  <si>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</si>
  <si>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</si>
  <si>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</si>
  <si>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</si>
  <si>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</si>
  <si>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</si>
  <si>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</si>
  <si>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</si>
  <si>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</si>
  <si>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</si>
  <si>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</si>
  <si>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</si>
  <si>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</si>
  <si>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</si>
  <si>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</si>
  <si>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</si>
  <si>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</si>
  <si>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</si>
  <si>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</si>
  <si>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</si>
  <si>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</si>
  <si>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</si>
  <si>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</si>
  <si>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</si>
  <si>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</si>
  <si>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</si>
  <si>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</si>
  <si>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</si>
  <si>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</si>
  <si>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</si>
  <si>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</si>
  <si>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</si>
  <si>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</si>
  <si>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</si>
  <si>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</si>
  <si>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</si>
  <si>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</si>
  <si>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</si>
  <si>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</si>
  <si>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</si>
  <si>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</si>
  <si>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</si>
  <si>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</si>
  <si>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</si>
  <si>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</si>
  <si>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</si>
  <si>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</si>
  <si>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</si>
  <si>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</si>
  <si>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</si>
  <si>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</si>
  <si>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</si>
  <si>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</si>
  <si>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</si>
  <si>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</si>
  <si>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</si>
  <si>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</si>
  <si>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</si>
  <si>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</si>
  <si>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</si>
  <si>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</si>
  <si>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</si>
  <si>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</si>
  <si>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</si>
  <si>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</si>
  <si>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</si>
  <si>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</si>
  <si>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</si>
  <si>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</si>
  <si>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</si>
  <si>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</si>
  <si>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</si>
  <si>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</si>
  <si>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</si>
  <si>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</si>
  <si>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</si>
  <si>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</si>
  <si>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</si>
  <si>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</si>
  <si>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</si>
  <si>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</si>
  <si>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</si>
  <si>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</si>
  <si>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</si>
  <si>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</si>
  <si>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</si>
  <si>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</si>
  <si>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</si>
  <si>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</si>
  <si>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</si>
  <si>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</si>
  <si>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</si>
  <si>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</si>
  <si>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</si>
  <si>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</si>
  <si>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</si>
  <si>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</si>
  <si>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</si>
  <si>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</si>
  <si>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</si>
  <si>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</si>
  <si>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</si>
  <si>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</si>
  <si>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</si>
  <si>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</si>
  <si>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</si>
  <si>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</si>
  <si>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</si>
  <si>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</si>
  <si>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</si>
  <si>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</si>
  <si>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</si>
  <si>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</si>
  <si>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</si>
  <si>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</si>
  <si>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</si>
  <si>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</si>
  <si>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</si>
  <si>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</si>
  <si>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</si>
  <si>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</si>
  <si>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</si>
  <si>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</si>
  <si>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</si>
  <si>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</si>
  <si>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</si>
  <si>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</si>
  <si>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</si>
  <si>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</si>
  <si>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</si>
  <si>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</si>
  <si>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</si>
  <si>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</si>
  <si>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</si>
  <si>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</si>
  <si>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</si>
  <si>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</si>
  <si>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</si>
  <si>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</si>
  <si>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</si>
  <si>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</si>
  <si>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</si>
  <si>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</si>
  <si>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</si>
  <si>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</si>
  <si>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</si>
  <si>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</si>
  <si>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</si>
  <si>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</si>
  <si>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</si>
  <si>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</si>
  <si>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</si>
  <si>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</si>
  <si>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</si>
  <si>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</si>
  <si>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</si>
  <si>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</si>
  <si>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</si>
  <si>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</si>
  <si>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</si>
  <si>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</si>
  <si>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</si>
  <si>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</si>
  <si>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</si>
  <si>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</si>
  <si>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</si>
  <si>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</si>
  <si>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</si>
  <si>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</si>
  <si>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</si>
  <si>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</si>
  <si>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</si>
  <si>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</si>
  <si>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</si>
  <si>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</si>
  <si>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</si>
  <si>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</si>
  <si>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</si>
  <si>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</si>
  <si>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</si>
  <si>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</si>
  <si>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</si>
  <si>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</si>
  <si>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</si>
  <si>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</si>
  <si>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</si>
  <si>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</si>
  <si>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</si>
  <si>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</si>
  <si>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</si>
  <si>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</si>
  <si>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</si>
  <si>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</si>
  <si>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</si>
  <si>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</si>
  <si>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</si>
  <si>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</si>
  <si>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</si>
  <si>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</si>
  <si>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</si>
  <si>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</si>
  <si>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</si>
  <si>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</si>
  <si>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</si>
  <si>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</si>
  <si>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</si>
  <si>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</si>
  <si>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</si>
  <si>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</si>
  <si>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</si>
  <si>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</si>
  <si>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</si>
  <si>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</si>
  <si>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</si>
  <si>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</si>
  <si>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</si>
  <si>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</si>
  <si>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</si>
  <si>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</si>
  <si>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</si>
  <si>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</si>
  <si>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</si>
  <si>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</si>
  <si>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</si>
  <si>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</si>
  <si>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</si>
  <si>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</si>
  <si>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</si>
  <si>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</si>
  <si>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</si>
  <si>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</si>
  <si>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</si>
  <si>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</si>
  <si>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</si>
  <si>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</si>
  <si>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</si>
  <si>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</si>
  <si>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</si>
  <si>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</si>
  <si>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</si>
  <si>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</si>
  <si>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</si>
  <si>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</si>
  <si>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</si>
  <si>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</si>
  <si>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</si>
  <si>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</si>
  <si>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</si>
  <si>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</si>
  <si>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</si>
  <si>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</si>
  <si>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</si>
  <si>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</si>
  <si>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</si>
  <si>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</si>
  <si>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</si>
  <si>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</si>
  <si>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</si>
  <si>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</si>
  <si>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</si>
  <si>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</si>
  <si>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</si>
  <si>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</si>
  <si>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</si>
  <si>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</si>
  <si>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</si>
  <si>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</si>
  <si>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</si>
  <si>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</si>
  <si>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</si>
  <si>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</si>
  <si>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</si>
  <si>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</si>
  <si>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</si>
  <si>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</si>
  <si>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</si>
  <si>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</si>
  <si>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</si>
  <si>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</si>
  <si>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</si>
  <si>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</si>
  <si>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</si>
  <si>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</si>
  <si>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</si>
  <si>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</si>
  <si>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</si>
  <si>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</si>
  <si>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</si>
  <si>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</si>
  <si>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</si>
  <si>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</si>
  <si>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</si>
  <si>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</si>
  <si>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</si>
  <si>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</si>
  <si>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</si>
  <si>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</si>
  <si>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</si>
  <si>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</si>
  <si>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</si>
  <si>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</si>
  <si>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</si>
  <si>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</si>
  <si>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</si>
  <si>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</si>
  <si>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</si>
  <si>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</si>
  <si>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</si>
  <si>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</si>
  <si>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</si>
  <si>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</si>
  <si>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</si>
  <si>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</si>
  <si>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</si>
  <si>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</si>
  <si>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</si>
  <si>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</si>
  <si>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</si>
  <si>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</si>
  <si>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</si>
  <si>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</si>
  <si>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</si>
  <si>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</si>
  <si>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</si>
  <si>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</si>
  <si>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</si>
  <si>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</si>
  <si>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</si>
  <si>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</si>
  <si>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</si>
  <si>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</si>
  <si>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</si>
  <si>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</si>
  <si>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</si>
  <si>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</si>
  <si>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</si>
  <si>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</si>
  <si>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</si>
  <si>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</si>
  <si>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</si>
  <si>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</si>
  <si>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</si>
  <si>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</si>
  <si>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</si>
  <si>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</si>
  <si>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</si>
  <si>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</si>
  <si>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</si>
  <si>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</si>
  <si>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</si>
  <si>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</si>
  <si>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</si>
  <si>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</si>
  <si>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</si>
  <si>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</si>
  <si>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</si>
  <si>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</si>
  <si>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</si>
  <si>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</si>
  <si>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</si>
  <si>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</si>
  <si>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</si>
  <si>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</si>
  <si>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</si>
  <si>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</si>
  <si>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</si>
  <si>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</si>
  <si>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</si>
  <si>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</si>
  <si>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</si>
  <si>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</si>
  <si>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</si>
  <si>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</si>
  <si>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</si>
  <si>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</si>
  <si>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</si>
  <si>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</si>
  <si>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</si>
  <si>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</si>
  <si>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</si>
  <si>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</si>
  <si>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</si>
  <si>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</si>
  <si>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</si>
  <si>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</si>
  <si>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</si>
  <si>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</si>
  <si>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</si>
  <si>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</si>
  <si>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</si>
  <si>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</si>
  <si>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</si>
  <si>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</si>
  <si>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</si>
  <si>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</si>
  <si>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</si>
  <si>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</si>
  <si>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</si>
  <si>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</si>
  <si>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</si>
  <si>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</si>
  <si>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</si>
  <si>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</si>
  <si>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</si>
  <si>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</si>
  <si>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</si>
  <si>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</si>
  <si>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</si>
  <si>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</si>
  <si>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</si>
  <si>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</si>
  <si>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</si>
  <si>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</si>
  <si>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</si>
  <si>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</si>
  <si>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</si>
  <si>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</si>
  <si>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</si>
  <si>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</si>
  <si>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</si>
  <si>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</si>
  <si>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</si>
  <si>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</si>
  <si>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</si>
  <si>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</si>
  <si>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</si>
  <si>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</si>
  <si>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</si>
  <si>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</si>
  <si>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</si>
  <si>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</si>
  <si>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</si>
  <si>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</si>
  <si>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</si>
  <si>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</si>
  <si>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</si>
  <si>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</si>
  <si>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</si>
  <si>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</si>
  <si>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</si>
  <si>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</si>
  <si>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</si>
  <si>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</si>
  <si>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</si>
  <si>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</si>
  <si>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</si>
  <si>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</si>
  <si>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</si>
  <si>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</si>
  <si>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</si>
  <si>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</si>
  <si>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</si>
  <si>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</si>
  <si>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</si>
  <si>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</si>
  <si>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</si>
  <si>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</si>
  <si>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</si>
  <si>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</si>
  <si>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</si>
  <si>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</si>
  <si>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</si>
  <si>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</si>
  <si>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</si>
  <si>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</si>
  <si>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</si>
  <si>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</si>
  <si>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</si>
  <si>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</si>
  <si>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</si>
  <si>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</si>
  <si>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</si>
  <si>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</si>
  <si>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</si>
  <si>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</si>
  <si>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</si>
  <si>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</si>
  <si>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</si>
  <si>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</si>
  <si>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</si>
  <si>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</si>
  <si>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</si>
  <si>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</si>
  <si>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</si>
  <si>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</si>
  <si>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</si>
  <si>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</si>
  <si>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</si>
  <si>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</si>
  <si>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</si>
  <si>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</si>
  <si>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</si>
  <si>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</si>
  <si>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</si>
  <si>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</si>
  <si>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</si>
  <si>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</si>
  <si>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</si>
  <si>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</si>
  <si>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</si>
  <si>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</si>
  <si>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</si>
  <si>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</si>
  <si>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</si>
  <si>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</si>
  <si>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</si>
  <si>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</si>
  <si>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</si>
  <si>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</si>
  <si>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</si>
  <si>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</si>
  <si>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</si>
  <si>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</si>
  <si>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</si>
  <si>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</si>
  <si>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</si>
  <si>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</si>
  <si>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</si>
  <si>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</si>
  <si>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</si>
  <si>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</si>
  <si>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</si>
  <si>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</si>
  <si>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</si>
  <si>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</si>
  <si>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</si>
  <si>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</si>
  <si>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</si>
  <si>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</si>
  <si>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</si>
  <si>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</si>
  <si>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</si>
  <si>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</si>
  <si>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</si>
  <si>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</si>
  <si>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</si>
  <si>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</si>
  <si>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</si>
  <si>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</si>
  <si>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</si>
  <si>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</si>
  <si>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</si>
  <si>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</si>
  <si>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</si>
  <si>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</si>
  <si>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</si>
  <si>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</si>
  <si>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</si>
  <si>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</si>
  <si>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</si>
  <si>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</si>
  <si>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</si>
  <si>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</si>
  <si>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</si>
  <si>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</si>
  <si>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</si>
  <si>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</si>
  <si>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</si>
  <si>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</si>
  <si>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</si>
  <si>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</si>
  <si>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</si>
  <si>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</si>
  <si>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</si>
  <si>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</si>
  <si>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</si>
  <si>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</si>
  <si>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</si>
  <si>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</si>
  <si>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</si>
  <si>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</si>
  <si>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</si>
  <si>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</si>
  <si>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</si>
  <si>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</si>
  <si>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</si>
  <si>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</si>
  <si>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</si>
  <si>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</si>
  <si>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</si>
  <si>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</si>
  <si>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</si>
  <si>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</si>
  <si>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</si>
  <si>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</si>
  <si>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</si>
  <si>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</si>
  <si>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</si>
  <si>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</si>
  <si>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</si>
  <si>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</si>
  <si>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</si>
  <si>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</si>
  <si>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</si>
  <si>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</si>
  <si>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</si>
  <si>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</si>
  <si>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</si>
  <si>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</si>
  <si>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</si>
  <si>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</si>
  <si>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</si>
  <si>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</si>
  <si>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</si>
  <si>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</si>
  <si>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</si>
  <si>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</si>
  <si>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</si>
  <si>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</si>
  <si>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</si>
  <si>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</si>
  <si>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</si>
  <si>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</si>
  <si>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</si>
  <si>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</si>
  <si>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</si>
  <si>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</si>
  <si>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</si>
  <si>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</si>
  <si>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</si>
  <si>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</si>
  <si>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</si>
  <si>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</si>
  <si>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</si>
  <si>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</si>
  <si>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</si>
  <si>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</si>
  <si>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</si>
  <si>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</si>
  <si>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</si>
  <si>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</si>
  <si>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</si>
  <si>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</si>
  <si>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</si>
  <si>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</si>
  <si>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</si>
  <si>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</si>
  <si>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</si>
  <si>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</si>
  <si>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</si>
  <si>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</si>
  <si>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</si>
  <si>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</si>
  <si>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</si>
  <si>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</si>
  <si>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</si>
  <si>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</si>
  <si>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</si>
  <si>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</si>
  <si>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</si>
  <si>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</si>
  <si>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</si>
  <si>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</si>
  <si>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</si>
  <si>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</si>
  <si>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</si>
  <si>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</si>
  <si>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</si>
  <si>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</si>
  <si>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</si>
  <si>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</si>
  <si>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</si>
  <si>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</si>
  <si>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</si>
  <si>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</si>
  <si>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</si>
  <si>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</si>
  <si>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</si>
  <si>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</si>
  <si>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</si>
  <si>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</si>
  <si>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</si>
  <si>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</si>
  <si>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</si>
  <si>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</si>
  <si>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</si>
  <si>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</si>
  <si>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</si>
  <si>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</si>
  <si>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</si>
  <si>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</si>
  <si>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</si>
  <si>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</si>
  <si>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</si>
  <si>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</si>
  <si>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</si>
  <si>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</si>
  <si>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</si>
  <si>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</si>
  <si>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</si>
  <si>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</si>
  <si>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</si>
  <si>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</si>
  <si>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</si>
  <si>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</si>
  <si>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</si>
  <si>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</si>
  <si>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</si>
  <si>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</si>
  <si>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</si>
  <si>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</si>
  <si>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</si>
  <si>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</si>
  <si>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</si>
  <si>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</si>
  <si>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</si>
  <si>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</si>
  <si>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</si>
  <si>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</si>
  <si>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</si>
  <si>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</si>
  <si>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</si>
  <si>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</si>
  <si>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</si>
  <si>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</si>
  <si>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</si>
  <si>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</si>
  <si>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</si>
  <si>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</si>
  <si>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</si>
  <si>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</si>
  <si>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</si>
  <si>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</si>
  <si>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</si>
  <si>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</si>
  <si>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</si>
  <si>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</si>
  <si>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</si>
  <si>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</si>
  <si>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</si>
  <si>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</si>
  <si>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</si>
  <si>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</si>
  <si>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</si>
  <si>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</si>
  <si>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</si>
  <si>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</si>
  <si>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</si>
  <si>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</si>
  <si>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</si>
  <si>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</si>
  <si>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</si>
  <si>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</si>
  <si>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</si>
  <si>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</si>
  <si>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</si>
  <si>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</si>
  <si>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</si>
  <si>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</si>
  <si>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</si>
  <si>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</si>
  <si>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</si>
  <si>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</si>
  <si>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</si>
  <si>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</si>
  <si>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</si>
  <si>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</si>
  <si>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</si>
  <si>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</si>
  <si>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</si>
  <si>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</si>
  <si>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</si>
  <si>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</si>
  <si>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</si>
  <si>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</si>
  <si>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</si>
  <si>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</si>
  <si>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</si>
  <si>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</si>
  <si>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</si>
  <si>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</si>
  <si>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</si>
  <si>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</si>
  <si>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</si>
  <si>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</si>
  <si>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</si>
  <si>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</si>
  <si>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</si>
  <si>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</si>
  <si>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</si>
  <si>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</si>
  <si>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</si>
  <si>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</si>
  <si>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</si>
  <si>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</si>
  <si>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</si>
  <si>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</si>
  <si>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</si>
  <si>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</si>
  <si>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</si>
  <si>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</si>
  <si>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</si>
  <si>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</si>
  <si>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</si>
  <si>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</si>
  <si>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</si>
  <si>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</si>
  <si>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</si>
  <si>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</si>
  <si>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</si>
  <si>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</si>
  <si>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</si>
  <si>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</si>
  <si>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</si>
  <si>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</si>
  <si>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</si>
  <si>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</si>
  <si>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</si>
  <si>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</si>
  <si>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</si>
  <si>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</si>
  <si>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</si>
  <si>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</si>
  <si>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</si>
  <si>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</si>
  <si>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</si>
  <si>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</si>
  <si>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</si>
  <si>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</si>
  <si>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</si>
  <si>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</si>
  <si>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</si>
  <si>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</si>
  <si>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</si>
  <si>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</si>
  <si>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</si>
  <si>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</si>
  <si>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</si>
  <si>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</si>
  <si>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</si>
  <si>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</si>
  <si>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</si>
  <si>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</si>
  <si>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</si>
  <si>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</si>
  <si>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</si>
  <si>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</si>
  <si>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</si>
  <si>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</si>
  <si>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</si>
  <si>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</si>
  <si>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</si>
  <si>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</si>
  <si>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</si>
  <si>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</si>
  <si>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</si>
  <si>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</si>
  <si>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</si>
  <si>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</si>
  <si>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</si>
  <si>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</si>
  <si>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</si>
  <si>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</si>
  <si>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</si>
  <si>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</si>
  <si>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</si>
  <si>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</si>
  <si>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</si>
  <si>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</si>
  <si>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</si>
  <si>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</si>
  <si>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</si>
  <si>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</si>
  <si>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</si>
  <si>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</si>
  <si>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</si>
  <si>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</si>
  <si>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</si>
  <si>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</si>
  <si>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</si>
  <si>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</si>
  <si>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</si>
  <si>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</si>
  <si>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</si>
  <si>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</si>
  <si>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</si>
  <si>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</si>
  <si>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</si>
  <si>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</si>
  <si>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</si>
  <si>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</si>
  <si>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</si>
  <si>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</si>
  <si>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</si>
  <si>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</si>
  <si>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</si>
  <si>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</si>
  <si>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</si>
  <si>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</si>
  <si>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</si>
  <si>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</si>
  <si>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</si>
  <si>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</si>
  <si>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</si>
  <si>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</si>
  <si>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</si>
  <si>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</si>
  <si>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</si>
  <si>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</si>
  <si>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</si>
  <si>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</si>
  <si>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</si>
  <si>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</si>
  <si>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</si>
  <si>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</si>
  <si>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</si>
  <si>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</si>
  <si>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</si>
  <si>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</si>
  <si>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</si>
  <si>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</si>
  <si>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</si>
  <si>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</si>
  <si>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</si>
  <si>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</si>
  <si>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</si>
  <si>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</si>
  <si>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</si>
  <si>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</si>
  <si>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</si>
  <si>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</si>
  <si>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</si>
  <si>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</si>
  <si>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</si>
  <si>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</si>
  <si>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</si>
  <si>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</si>
  <si>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</si>
  <si>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</si>
  <si>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</si>
  <si>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</si>
  <si>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</si>
  <si>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</si>
  <si>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</si>
  <si>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</si>
  <si>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</si>
  <si>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</si>
  <si>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</si>
  <si>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</si>
  <si>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</si>
  <si>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</si>
  <si>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</si>
  <si>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</si>
  <si>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</si>
  <si>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</si>
  <si>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</si>
  <si>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</si>
  <si>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</si>
  <si>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</si>
  <si>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</si>
  <si>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</si>
  <si>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</si>
  <si>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</si>
  <si>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</si>
  <si>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</si>
  <si>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</si>
  <si>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</si>
  <si>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</si>
  <si>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</si>
  <si>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</si>
  <si>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</si>
  <si>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</si>
  <si>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</si>
  <si>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</si>
  <si>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</si>
  <si>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</si>
  <si>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</si>
  <si>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</si>
  <si>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</si>
  <si>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</si>
  <si>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</si>
  <si>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</si>
  <si>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</si>
  <si>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</si>
  <si>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</si>
  <si>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</si>
  <si>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</si>
  <si>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</si>
  <si>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</si>
  <si>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</si>
  <si>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</si>
  <si>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</si>
  <si>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</si>
  <si>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</si>
  <si>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</si>
  <si>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</si>
  <si>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</si>
  <si>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</si>
  <si>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</si>
  <si>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</si>
  <si>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</si>
  <si>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</si>
  <si>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</si>
  <si>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</si>
  <si>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</si>
  <si>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</si>
  <si>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</si>
  <si>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</si>
  <si>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</si>
  <si>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</si>
  <si>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</si>
  <si>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</si>
  <si>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</si>
  <si>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</si>
  <si>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</si>
  <si>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</si>
  <si>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</si>
  <si>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</si>
  <si>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</si>
  <si>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</si>
  <si>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</si>
  <si>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</si>
  <si>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</si>
  <si>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</si>
  <si>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</si>
  <si>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</si>
  <si>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</si>
  <si>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</si>
  <si>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</si>
  <si>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</si>
  <si>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</si>
  <si>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</si>
  <si>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</si>
  <si>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</si>
  <si>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</si>
  <si>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</si>
  <si>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</si>
  <si>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</si>
  <si>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</si>
  <si>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</si>
  <si>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</si>
  <si>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</si>
  <si>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</si>
  <si>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</si>
  <si>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</si>
  <si>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</si>
  <si>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</si>
  <si>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</si>
  <si>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</si>
  <si>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</si>
  <si>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</si>
  <si>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</si>
  <si>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</si>
  <si>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</si>
  <si>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</si>
  <si>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</si>
  <si>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</si>
  <si>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</si>
  <si>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</si>
  <si>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</si>
  <si>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</si>
  <si>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</si>
  <si>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</si>
  <si>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</si>
  <si>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</si>
  <si>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</si>
  <si>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</si>
  <si>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</si>
  <si>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</si>
  <si>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</si>
  <si>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</si>
  <si>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</si>
  <si>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</si>
  <si>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</si>
  <si>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</si>
  <si>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</si>
  <si>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</si>
  <si>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</si>
  <si>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</si>
  <si>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</si>
  <si>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</si>
  <si>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</si>
  <si>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</si>
  <si>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</si>
  <si>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</si>
  <si>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</si>
  <si>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</si>
  <si>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</si>
  <si>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</si>
  <si>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</si>
  <si>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</si>
  <si>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</si>
  <si>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</si>
  <si>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</si>
  <si>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</si>
  <si>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</si>
  <si>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</si>
  <si>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</si>
  <si>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</si>
  <si>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</si>
  <si>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</si>
  <si>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</si>
  <si>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</si>
  <si>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</si>
  <si>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</si>
  <si>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</si>
  <si>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</si>
  <si>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</si>
  <si>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</si>
  <si>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</si>
  <si>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</si>
  <si>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</si>
  <si>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</si>
  <si>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</si>
  <si>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</si>
  <si>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</si>
  <si>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</si>
  <si>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</si>
  <si>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</si>
  <si>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</si>
  <si>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</si>
  <si>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</si>
  <si>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</si>
  <si>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</si>
  <si>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</si>
  <si>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</si>
  <si>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</si>
  <si>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</si>
  <si>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</si>
  <si>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</si>
  <si>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</si>
  <si>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</si>
  <si>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</si>
  <si>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</si>
  <si>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</si>
  <si>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</si>
  <si>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</si>
  <si>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</si>
  <si>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</si>
  <si>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</si>
  <si>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</si>
  <si>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</si>
  <si>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</si>
  <si>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</si>
  <si>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</si>
  <si>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</si>
  <si>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</si>
  <si>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</si>
  <si>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</si>
  <si>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</si>
  <si>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</si>
  <si>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</si>
  <si>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</si>
  <si>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</si>
  <si>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</si>
  <si>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</si>
  <si>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</si>
  <si>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</si>
  <si>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</si>
  <si>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</si>
  <si>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</si>
  <si>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</si>
  <si>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</si>
  <si>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</si>
  <si>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</si>
  <si>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</si>
  <si>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</si>
  <si>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</si>
  <si>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</si>
  <si>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</si>
  <si>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</si>
  <si>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</si>
  <si>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</si>
  <si>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</si>
  <si>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</si>
  <si>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</si>
  <si>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</si>
  <si>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</si>
  <si>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</si>
  <si>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</si>
  <si>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</si>
  <si>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</si>
  <si>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</si>
  <si>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</si>
  <si>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</si>
  <si>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</si>
  <si>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</si>
  <si>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</si>
  <si>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</si>
  <si>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</si>
  <si>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</si>
  <si>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</si>
  <si>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</si>
  <si>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</si>
  <si>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</si>
  <si>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</si>
  <si>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</si>
  <si>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</si>
  <si>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</si>
  <si>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</si>
  <si>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</si>
  <si>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</si>
  <si>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</si>
  <si>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</si>
  <si>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</si>
  <si>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</si>
  <si>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</si>
  <si>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</si>
  <si>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</si>
  <si>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</si>
  <si>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</si>
  <si>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</si>
  <si>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</si>
  <si>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</si>
  <si>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</si>
  <si>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</si>
  <si>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</si>
  <si>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</si>
  <si>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</si>
  <si>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</si>
  <si>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</si>
  <si>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</si>
  <si>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</si>
  <si>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</si>
  <si>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</si>
  <si>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</si>
  <si>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</si>
  <si>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</si>
  <si>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</si>
  <si>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</si>
  <si>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</si>
  <si>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</si>
  <si>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</si>
  <si>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</si>
  <si>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</si>
  <si>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</si>
  <si>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</si>
  <si>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</si>
  <si>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</si>
  <si>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</si>
  <si>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</si>
  <si>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</si>
  <si>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</si>
  <si>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</si>
  <si>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</si>
  <si>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</si>
  <si>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</si>
  <si>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</si>
  <si>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</si>
  <si>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</si>
  <si>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</si>
  <si>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</si>
  <si>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</si>
  <si>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</si>
  <si>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</si>
  <si>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</si>
  <si>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</si>
  <si>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</si>
  <si>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</si>
  <si>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</si>
  <si>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</si>
  <si>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</si>
  <si>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</si>
  <si>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</si>
  <si>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</si>
  <si>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</si>
  <si>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</si>
  <si>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</si>
  <si>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</si>
  <si>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</si>
  <si>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</si>
  <si>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</si>
  <si>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</si>
  <si>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</si>
  <si>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</si>
  <si>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</si>
  <si>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</si>
  <si>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</si>
  <si>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</si>
  <si>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</si>
  <si>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</si>
  <si>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</si>
  <si>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</si>
  <si>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</si>
  <si>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</si>
  <si>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</si>
  <si>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</si>
  <si>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</si>
  <si>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</si>
  <si>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</si>
  <si>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</si>
  <si>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</si>
  <si>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</si>
  <si>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</si>
  <si>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</si>
  <si>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</si>
  <si>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</si>
  <si>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</si>
  <si>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</si>
  <si>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</si>
  <si>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</si>
  <si>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</si>
  <si>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</si>
  <si>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</si>
  <si>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</si>
  <si>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</si>
  <si>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</si>
  <si>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</si>
  <si>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</si>
  <si>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</si>
  <si>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</si>
  <si>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</si>
  <si>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</si>
  <si>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</si>
  <si>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</si>
  <si>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</si>
  <si>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</si>
  <si>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</si>
  <si>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</si>
  <si>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</si>
  <si>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</si>
  <si>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</si>
  <si>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</si>
  <si>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</si>
  <si>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</si>
  <si>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</si>
  <si>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</si>
  <si>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</si>
  <si>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</si>
  <si>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</si>
  <si>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</si>
  <si>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</si>
  <si>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</si>
  <si>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</si>
  <si>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</si>
  <si>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</si>
  <si>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</si>
  <si>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</si>
  <si>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</si>
  <si>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</si>
  <si>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</si>
  <si>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</si>
  <si>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</si>
  <si>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</si>
  <si>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</si>
  <si>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</si>
  <si>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</si>
  <si>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</si>
  <si>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</si>
  <si>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</si>
  <si>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</si>
  <si>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</si>
  <si>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</si>
  <si>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</si>
  <si>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</si>
  <si>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</si>
  <si>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</si>
  <si>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</si>
  <si>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</si>
  <si>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</si>
  <si>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</si>
  <si>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</si>
  <si>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</si>
  <si>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</si>
  <si>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</si>
  <si>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</si>
  <si>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</si>
  <si>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</si>
  <si>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</si>
  <si>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</si>
  <si>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</si>
  <si>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</si>
  <si>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</si>
  <si>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</si>
  <si>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</si>
  <si>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</si>
  <si>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</si>
  <si>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</si>
  <si>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</si>
  <si>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</si>
  <si>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</si>
  <si>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</si>
  <si>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</si>
  <si>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</si>
  <si>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</si>
  <si>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</si>
  <si>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</si>
  <si>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</si>
  <si>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</si>
  <si>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</si>
  <si>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</si>
  <si>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</si>
  <si>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</si>
  <si>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</si>
  <si>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</si>
  <si>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</si>
  <si>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</si>
  <si>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</si>
  <si>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</si>
  <si>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</si>
  <si>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</si>
  <si>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</si>
  <si>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</si>
  <si>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</si>
  <si>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</si>
  <si>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</si>
  <si>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</si>
  <si>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</si>
  <si>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</si>
  <si>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</si>
  <si>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</si>
  <si>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</si>
  <si>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</si>
  <si>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</si>
  <si>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</si>
  <si>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</si>
  <si>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</si>
  <si>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</si>
  <si>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</si>
  <si>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</si>
  <si>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</si>
  <si>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</si>
  <si>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</si>
  <si>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</si>
  <si>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</si>
  <si>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</si>
  <si>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</si>
  <si>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</si>
  <si>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</si>
  <si>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</si>
  <si>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</si>
  <si>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</si>
  <si>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</si>
  <si>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</si>
  <si>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</si>
  <si>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</si>
  <si>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</si>
  <si>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</si>
  <si>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</si>
  <si>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</si>
  <si>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</si>
  <si>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</si>
  <si>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</si>
  <si>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</si>
  <si>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</si>
  <si>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</si>
  <si>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</si>
  <si>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</si>
  <si>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</si>
  <si>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</si>
  <si>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</si>
  <si>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</si>
  <si>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</si>
  <si>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</si>
  <si>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</si>
  <si>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</si>
  <si>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</si>
  <si>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</si>
  <si>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</si>
  <si>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</si>
  <si>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</si>
  <si>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</si>
  <si>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</si>
  <si>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</si>
  <si>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</si>
  <si>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</si>
  <si>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</si>
  <si>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</si>
  <si>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</si>
  <si>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</si>
  <si>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</si>
  <si>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</si>
  <si>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</si>
  <si>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</si>
  <si>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</si>
  <si>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</si>
  <si>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</si>
  <si>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</si>
  <si>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</si>
  <si>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</si>
  <si>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</si>
  <si>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</si>
  <si>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</si>
  <si>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</si>
  <si>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</si>
  <si>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</si>
  <si>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</si>
  <si>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</si>
  <si>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</si>
  <si>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</si>
  <si>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</si>
  <si>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</si>
  <si>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</si>
  <si>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</si>
  <si>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</si>
  <si>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</si>
  <si>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</si>
  <si>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</si>
  <si>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</si>
  <si>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</si>
  <si>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</si>
  <si>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</si>
  <si>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</si>
  <si>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</si>
  <si>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</si>
  <si>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</si>
  <si>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</si>
  <si>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</si>
  <si>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</si>
  <si>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</si>
  <si>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</si>
  <si>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</si>
  <si>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</si>
  <si>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</si>
  <si>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</si>
  <si>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</si>
  <si>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</si>
  <si>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</si>
  <si>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</si>
  <si>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</si>
  <si>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</si>
  <si>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</si>
  <si>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</si>
  <si>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</si>
  <si>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</si>
  <si>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</si>
  <si>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</si>
  <si>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</si>
  <si>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</si>
  <si>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</si>
  <si>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</si>
  <si>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</si>
  <si>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</si>
  <si>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</si>
  <si>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</si>
  <si>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</si>
  <si>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</si>
  <si>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</si>
  <si>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</si>
  <si>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</si>
  <si>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</si>
  <si>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</si>
  <si>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</si>
  <si>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</si>
  <si>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</si>
  <si>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</si>
  <si>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</si>
  <si>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</si>
  <si>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</si>
  <si>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</si>
  <si>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</si>
  <si>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</si>
  <si>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</si>
  <si>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</si>
  <si>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</si>
  <si>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</si>
  <si>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</si>
  <si>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</si>
  <si>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</si>
  <si>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</si>
  <si>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</si>
  <si>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</si>
  <si>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</si>
  <si>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</si>
  <si>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</si>
  <si>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</si>
  <si>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</si>
  <si>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</si>
  <si>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</si>
  <si>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</si>
  <si>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</si>
  <si>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</si>
  <si>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</si>
  <si>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</si>
  <si>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</si>
  <si>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</si>
  <si>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</si>
  <si>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</si>
  <si>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</si>
  <si>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</si>
  <si>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</si>
  <si>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</si>
  <si>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</si>
  <si>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</si>
  <si>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</si>
  <si>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</si>
  <si>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</si>
  <si>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</si>
  <si>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</si>
  <si>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</si>
  <si>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</si>
  <si>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</si>
  <si>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</si>
  <si>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</si>
  <si>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</si>
  <si>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</si>
  <si>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</si>
  <si>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</si>
  <si>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</si>
  <si>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</si>
  <si>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</si>
  <si>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</si>
  <si>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</si>
  <si>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</si>
  <si>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</si>
  <si>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</si>
  <si>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</si>
  <si>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</si>
  <si>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</si>
  <si>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</si>
  <si>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</si>
  <si>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</si>
  <si>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</si>
  <si>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</si>
  <si>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</si>
  <si>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</si>
  <si>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</si>
  <si>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</si>
  <si>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</si>
  <si>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</si>
  <si>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</si>
  <si>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</si>
  <si>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</si>
  <si>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</si>
  <si>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</si>
  <si>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</si>
  <si>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</si>
  <si>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</si>
  <si>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</si>
  <si>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</si>
  <si>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</si>
  <si>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</si>
  <si>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</si>
  <si>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</si>
  <si>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</si>
  <si>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</si>
  <si>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</si>
  <si>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</si>
  <si>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</si>
  <si>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</si>
  <si>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</si>
  <si>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</si>
  <si>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</si>
  <si>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</si>
  <si>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</si>
  <si>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</si>
  <si>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</si>
  <si>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</si>
  <si>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</si>
  <si>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</si>
  <si>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</si>
  <si>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</si>
  <si>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</si>
  <si>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</si>
  <si>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</si>
  <si>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</si>
  <si>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</si>
  <si>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</si>
  <si>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</si>
  <si>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</si>
  <si>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</si>
  <si>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</si>
  <si>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</si>
  <si>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</si>
  <si>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</si>
  <si>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</si>
  <si>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</si>
  <si>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</si>
  <si>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</si>
  <si>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</si>
  <si>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</si>
  <si>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</si>
  <si>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</si>
  <si>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</si>
  <si>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</si>
  <si>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</si>
  <si>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</si>
  <si>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</si>
  <si>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</si>
  <si>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</si>
  <si>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</si>
  <si>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</si>
  <si>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</si>
  <si>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</si>
  <si>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</si>
  <si>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</si>
  <si>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</si>
  <si>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</si>
  <si>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</si>
  <si>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</si>
  <si>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</si>
  <si>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</si>
  <si>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</si>
  <si>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</si>
  <si>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</si>
  <si>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</si>
  <si>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</si>
  <si>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</si>
  <si>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</si>
  <si>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</si>
  <si>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</si>
  <si>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</si>
  <si>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</si>
  <si>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</si>
  <si>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</si>
  <si>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</si>
  <si>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</si>
  <si>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</si>
  <si>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</si>
  <si>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</si>
  <si>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</si>
  <si>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</si>
  <si>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</si>
  <si>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</si>
  <si>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</si>
  <si>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</si>
  <si>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</si>
  <si>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</si>
  <si>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</si>
  <si>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</si>
  <si>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</si>
  <si>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</si>
  <si>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</si>
  <si>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</si>
  <si>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</si>
  <si>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</si>
  <si>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</si>
  <si>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</si>
  <si>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</si>
  <si>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</si>
  <si>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</si>
  <si>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</si>
  <si>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</si>
  <si>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</si>
  <si>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</si>
  <si>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</si>
  <si>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</si>
  <si>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</si>
  <si>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</si>
  <si>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</si>
  <si>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</si>
  <si>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</si>
  <si>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</si>
  <si>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</si>
  <si>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</si>
  <si>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</si>
  <si>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</si>
  <si>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</si>
  <si>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</si>
  <si>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</si>
  <si>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</si>
  <si>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</si>
  <si>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</si>
  <si>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</si>
  <si>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</si>
  <si>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</si>
  <si>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</si>
  <si>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</si>
  <si>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</si>
  <si>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</si>
  <si>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</si>
  <si>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</si>
  <si>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</si>
  <si>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</si>
  <si>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</si>
  <si>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</si>
  <si>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</si>
  <si>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</si>
  <si>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</si>
  <si>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</si>
  <si>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</si>
  <si>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</si>
  <si>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</si>
  <si>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</si>
  <si>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</si>
  <si>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</si>
  <si>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</si>
  <si>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</si>
  <si>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</si>
  <si>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</si>
  <si>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</si>
  <si>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</si>
  <si>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</si>
  <si>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</si>
  <si>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</si>
  <si>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</si>
  <si>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</si>
  <si>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</si>
  <si>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</si>
  <si>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</si>
  <si>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</si>
  <si>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</si>
  <si>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</si>
  <si>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</si>
  <si>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</si>
  <si>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</si>
  <si>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</si>
  <si>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</si>
  <si>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</si>
  <si>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</si>
  <si>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</si>
  <si>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</si>
  <si>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</si>
  <si>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</si>
  <si>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</si>
  <si>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</si>
  <si>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</si>
  <si>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</si>
  <si>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</si>
  <si>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</si>
  <si>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</si>
  <si>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</si>
  <si>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</si>
  <si>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</si>
  <si>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</si>
  <si>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</si>
  <si>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</si>
  <si>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</si>
  <si>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</si>
  <si>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</si>
  <si>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</si>
  <si>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</si>
  <si>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</si>
  <si>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</si>
  <si>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</si>
  <si>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</si>
  <si>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</si>
  <si>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</si>
  <si>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</si>
  <si>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</si>
  <si>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</si>
  <si>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</si>
  <si>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</si>
  <si>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</si>
  <si>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</si>
  <si>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</si>
  <si>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</si>
  <si>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</si>
  <si>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</si>
  <si>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</si>
  <si>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</si>
  <si>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</si>
  <si>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</si>
  <si>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</si>
  <si>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</si>
  <si>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</si>
  <si>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</si>
  <si>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</si>
  <si>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</si>
  <si>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</si>
  <si>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</si>
  <si>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</si>
  <si>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</si>
  <si>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</si>
  <si>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</si>
  <si>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</si>
  <si>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</si>
  <si>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</si>
  <si>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</si>
  <si>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</si>
  <si>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</si>
  <si>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</si>
  <si>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</si>
  <si>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</si>
  <si>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</si>
  <si>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</si>
  <si>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</si>
  <si>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</si>
  <si>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</si>
  <si>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</si>
  <si>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</si>
  <si>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</si>
  <si>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</si>
  <si>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</si>
  <si>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</si>
  <si>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</si>
  <si>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</si>
  <si>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</si>
  <si>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</si>
  <si>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</si>
  <si>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</si>
  <si>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</si>
  <si>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</si>
  <si>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</si>
  <si>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</si>
  <si>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</si>
  <si>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</si>
  <si>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</si>
  <si>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</si>
  <si>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</si>
  <si>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</si>
  <si>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</si>
  <si>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</si>
  <si>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</si>
  <si>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</si>
  <si>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</si>
  <si>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</si>
  <si>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</si>
  <si>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</si>
  <si>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</si>
  <si>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</si>
  <si>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</si>
  <si>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</si>
  <si>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</si>
  <si>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</si>
  <si>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</si>
  <si>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</si>
  <si>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</si>
  <si>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</si>
  <si>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</si>
  <si>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</si>
  <si>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</si>
  <si>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</si>
  <si>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</si>
  <si>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</si>
  <si>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</si>
  <si>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</si>
  <si>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</si>
  <si>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</si>
  <si>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</si>
  <si>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</si>
  <si>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</si>
  <si>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</si>
  <si>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</si>
  <si>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</si>
  <si>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</si>
  <si>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</si>
  <si>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</si>
  <si>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</si>
  <si>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</si>
  <si>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</si>
  <si>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</si>
  <si>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</si>
  <si>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</si>
  <si>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</si>
  <si>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</si>
  <si>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</si>
  <si>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</si>
  <si>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</si>
  <si>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</si>
  <si>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</si>
  <si>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</si>
  <si>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</si>
  <si>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</si>
  <si>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</si>
  <si>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</si>
  <si>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</si>
  <si>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</si>
  <si>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</si>
  <si>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</si>
  <si>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</si>
  <si>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</si>
  <si>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</si>
  <si>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</si>
  <si>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</si>
  <si>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</si>
  <si>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</si>
  <si>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</si>
  <si>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</si>
  <si>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</si>
  <si>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</si>
  <si>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</si>
  <si>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</si>
  <si>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</si>
  <si>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</si>
  <si>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</si>
  <si>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</si>
  <si>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</si>
  <si>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</si>
  <si>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</si>
  <si>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</si>
  <si>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</si>
  <si>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</si>
  <si>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</si>
  <si>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</si>
  <si>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</si>
  <si>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</si>
  <si>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</si>
  <si>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</si>
  <si>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</si>
  <si>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</si>
  <si>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</si>
  <si>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</si>
  <si>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</si>
  <si>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</si>
  <si>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</si>
  <si>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</si>
  <si>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</si>
  <si>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</si>
  <si>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</si>
  <si>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</si>
  <si>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</si>
  <si>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</si>
  <si>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</si>
  <si>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</si>
  <si>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</si>
  <si>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</si>
  <si>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</si>
  <si>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</si>
  <si>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</si>
  <si>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</si>
  <si>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</si>
  <si>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</si>
  <si>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</si>
  <si>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</si>
  <si>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</si>
  <si>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</si>
  <si>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</si>
  <si>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</si>
  <si>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</si>
  <si>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</si>
  <si>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</si>
  <si>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</si>
  <si>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</si>
  <si>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</si>
  <si>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</si>
  <si>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</si>
  <si>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</si>
  <si>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</si>
  <si>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</si>
  <si>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</si>
  <si>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</si>
  <si>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</si>
  <si>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</si>
  <si>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</si>
  <si>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</si>
  <si>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</si>
  <si>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</si>
  <si>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</si>
  <si>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</si>
  <si>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</si>
  <si>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</si>
  <si>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</si>
  <si>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</si>
  <si>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</si>
  <si>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</si>
  <si>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</si>
  <si>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</si>
  <si>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</si>
  <si>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</si>
  <si>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</si>
  <si>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</si>
  <si>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</si>
  <si>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</si>
  <si>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</si>
  <si>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</si>
  <si>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</si>
  <si>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</si>
  <si>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</si>
  <si>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</si>
  <si>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</si>
  <si>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</si>
  <si>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</si>
  <si>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</si>
  <si>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</si>
  <si>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</si>
  <si>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</si>
  <si>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</si>
  <si>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</si>
  <si>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</si>
  <si>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</si>
  <si>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</si>
  <si>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</si>
  <si>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</si>
  <si>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</si>
  <si>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</si>
  <si>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</si>
  <si>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</si>
  <si>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</si>
  <si>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</si>
  <si>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</si>
  <si>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</si>
  <si>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</si>
  <si>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</si>
  <si>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</si>
  <si>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</si>
  <si>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</si>
  <si>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</si>
  <si>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</si>
  <si>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</si>
  <si>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</si>
  <si>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</si>
  <si>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</si>
  <si>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</si>
  <si>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</si>
  <si>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</si>
  <si>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</si>
  <si>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</si>
  <si>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</si>
  <si>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</si>
  <si>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</si>
  <si>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</si>
  <si>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</si>
  <si>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</si>
  <si>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</si>
  <si>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</si>
  <si>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</si>
  <si>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</si>
  <si>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</si>
  <si>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</si>
  <si>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</si>
  <si>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</si>
  <si>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</si>
  <si>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</si>
  <si>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</si>
  <si>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</si>
  <si>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</si>
  <si>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</si>
  <si>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</si>
  <si>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</si>
  <si>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</si>
  <si>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</si>
  <si>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</si>
  <si>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</si>
  <si>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</si>
  <si>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</si>
  <si>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</si>
  <si>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</si>
  <si>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</si>
  <si>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</si>
  <si>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</si>
  <si>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</si>
  <si>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</si>
  <si>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</si>
  <si>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</si>
  <si>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</si>
  <si>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</si>
  <si>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</si>
  <si>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</si>
  <si>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</si>
  <si>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</si>
  <si>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</si>
  <si>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</si>
  <si>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</si>
  <si>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</si>
  <si>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</si>
  <si>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</si>
  <si>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</si>
  <si>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</si>
  <si>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</si>
  <si>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</si>
  <si>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</si>
  <si>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</si>
  <si>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</si>
  <si>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</si>
  <si>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</si>
  <si>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</si>
  <si>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</si>
  <si>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</si>
  <si>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</si>
  <si>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</si>
  <si>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</si>
  <si>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</si>
  <si>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</si>
  <si>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</si>
  <si>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</si>
  <si>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</si>
  <si>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</si>
  <si>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</si>
  <si>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</si>
  <si>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</si>
  <si>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</si>
  <si>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</si>
  <si>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</si>
  <si>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</si>
  <si>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</si>
  <si>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</si>
  <si>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</si>
  <si>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</si>
  <si>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</si>
  <si>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</si>
  <si>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</si>
  <si>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</si>
  <si>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</si>
  <si>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</si>
  <si>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</si>
  <si>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</si>
  <si>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</si>
  <si>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</si>
  <si>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</si>
  <si>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</si>
  <si>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</si>
  <si>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</si>
  <si>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</si>
  <si>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</si>
  <si>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</si>
  <si>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</si>
  <si>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</si>
  <si>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</si>
  <si>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</si>
  <si>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</si>
  <si>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</si>
  <si>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</si>
  <si>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</si>
  <si>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</si>
  <si>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</si>
  <si>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</si>
  <si>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</si>
  <si>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</si>
  <si>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</si>
  <si>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</si>
  <si>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</si>
  <si>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</si>
  <si>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</si>
  <si>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</si>
  <si>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</si>
  <si>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</si>
  <si>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</si>
  <si>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</si>
  <si>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</si>
  <si>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</si>
  <si>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</si>
  <si>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</si>
  <si>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</si>
  <si>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</si>
  <si>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</si>
  <si>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</si>
  <si>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</si>
  <si>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</si>
  <si>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</si>
  <si>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</si>
  <si>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</si>
  <si>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</si>
  <si>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</si>
  <si>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</si>
  <si>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</si>
  <si>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</si>
  <si>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</si>
  <si>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</si>
  <si>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</si>
  <si>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</si>
  <si>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</si>
  <si>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</si>
  <si>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</si>
  <si>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</si>
  <si>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</si>
  <si>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</si>
  <si>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</si>
  <si>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</si>
  <si>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</si>
  <si>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</si>
  <si>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</si>
  <si>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</si>
  <si>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</si>
  <si>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</si>
  <si>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</si>
  <si>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</si>
  <si>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</si>
  <si>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</si>
  <si>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</si>
  <si>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</si>
  <si>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</si>
  <si>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</si>
  <si>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</si>
  <si>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</si>
  <si>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</si>
  <si>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</si>
  <si>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</si>
  <si>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</si>
  <si>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</si>
  <si>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</si>
  <si>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</si>
  <si>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</si>
  <si>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</si>
  <si>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</si>
  <si>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</si>
  <si>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</si>
  <si>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</si>
  <si>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</si>
  <si>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</si>
  <si>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</si>
  <si>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</si>
  <si>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</si>
  <si>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</si>
  <si>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</si>
  <si>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</si>
  <si>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</si>
  <si>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</si>
  <si>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</si>
  <si>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</si>
  <si>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</si>
  <si>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</si>
  <si>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</si>
  <si>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</si>
  <si>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</si>
  <si>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</si>
  <si>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</si>
  <si>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</si>
  <si>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</si>
  <si>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</si>
  <si>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</si>
  <si>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</si>
  <si>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</si>
  <si>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</si>
  <si>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</si>
  <si>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</si>
  <si>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</si>
  <si>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</si>
  <si>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</si>
  <si>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</si>
  <si>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</si>
  <si>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</si>
  <si>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</si>
  <si>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</si>
  <si>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</si>
  <si>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</si>
  <si>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</si>
  <si>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</si>
  <si>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</si>
  <si>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</si>
  <si>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</si>
  <si>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</si>
  <si>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</si>
  <si>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</si>
  <si>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</si>
  <si>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</si>
  <si>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</si>
  <si>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</si>
  <si>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</si>
  <si>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</si>
  <si>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</si>
  <si>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</si>
  <si>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</si>
  <si>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</si>
  <si>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</si>
  <si>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</si>
  <si>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</si>
  <si>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</si>
  <si>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</si>
  <si>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</si>
  <si>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</si>
  <si>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</si>
  <si>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</si>
  <si>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</si>
  <si>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</si>
  <si>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</si>
  <si>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</si>
  <si>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</si>
  <si>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</si>
  <si>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</si>
  <si>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</si>
  <si>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</si>
  <si>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</si>
  <si>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</si>
  <si>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</si>
  <si>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</si>
  <si>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</si>
  <si>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</si>
  <si>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</si>
  <si>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</si>
  <si>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</si>
  <si>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</si>
  <si>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</si>
  <si>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</si>
  <si>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</si>
  <si>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</si>
  <si>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</si>
  <si>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</si>
  <si>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</si>
  <si>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</si>
  <si>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</si>
  <si>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</si>
  <si>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</si>
  <si>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</si>
  <si>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</si>
  <si>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</si>
  <si>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</si>
  <si>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</si>
  <si>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</si>
  <si>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</si>
  <si>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</si>
  <si>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</si>
  <si>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</si>
  <si>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</si>
  <si>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</si>
  <si>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</si>
  <si>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</si>
  <si>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</si>
  <si>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</si>
  <si>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</si>
  <si>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</si>
  <si>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</si>
  <si>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</si>
  <si>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</si>
  <si>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</si>
  <si>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</si>
  <si>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</si>
  <si>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</si>
  <si>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</si>
  <si>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</si>
  <si>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</si>
  <si>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</si>
  <si>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</si>
  <si>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</si>
  <si>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</si>
  <si>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</si>
  <si>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</si>
  <si>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</si>
  <si>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</si>
  <si>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</si>
  <si>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</si>
  <si>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</si>
  <si>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</si>
  <si>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</si>
  <si>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</si>
  <si>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</si>
  <si>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</si>
  <si>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</si>
  <si>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</si>
  <si>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</si>
  <si>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</si>
  <si>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</si>
  <si>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</si>
  <si>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</si>
  <si>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</si>
  <si>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</si>
  <si>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</si>
  <si>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</si>
  <si>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</si>
  <si>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</si>
  <si>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</si>
  <si>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</si>
  <si>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</si>
  <si>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</si>
  <si>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</si>
  <si>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</si>
  <si>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</si>
  <si>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</si>
  <si>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</si>
  <si>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</si>
  <si>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</si>
  <si>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</si>
  <si>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</si>
  <si>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</si>
  <si>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</si>
  <si>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</si>
  <si>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</si>
  <si>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</si>
  <si>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</si>
  <si>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</si>
  <si>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</si>
  <si>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</si>
  <si>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</si>
  <si>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</si>
  <si>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</si>
  <si>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</si>
  <si>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</si>
  <si>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</si>
  <si>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</si>
  <si>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</si>
  <si>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</si>
  <si>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</si>
  <si>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</si>
  <si>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</si>
  <si>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</si>
  <si>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</si>
  <si>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</si>
  <si>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</si>
  <si>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</si>
  <si>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</si>
  <si>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</si>
  <si>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</si>
  <si>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</si>
  <si>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</si>
  <si>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</si>
  <si>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</si>
  <si>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</si>
  <si>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</si>
  <si>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</si>
  <si>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</si>
  <si>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</si>
  <si>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</si>
  <si>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</si>
  <si>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</si>
  <si>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</si>
  <si>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</si>
  <si>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</si>
  <si>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</si>
  <si>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</si>
  <si>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</si>
  <si>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</si>
  <si>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</si>
  <si>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</si>
  <si>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</si>
  <si>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</si>
  <si>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</si>
  <si>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</si>
  <si>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</si>
  <si>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</si>
  <si>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</si>
  <si>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</si>
  <si>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</si>
  <si>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</si>
  <si>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</si>
  <si>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</si>
  <si>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</si>
  <si>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</si>
  <si>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</si>
  <si>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</si>
  <si>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</si>
  <si>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</si>
  <si>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</si>
  <si>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</si>
  <si>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</si>
  <si>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</si>
  <si>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</si>
  <si>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</si>
  <si>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</si>
  <si>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</si>
  <si>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</si>
  <si>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</si>
  <si>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</si>
  <si>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</si>
  <si>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</si>
  <si>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</si>
  <si>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</si>
  <si>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</si>
  <si>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</si>
  <si>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</si>
  <si>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</si>
  <si>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</si>
  <si>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</si>
  <si>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</si>
  <si>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</si>
  <si>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</si>
  <si>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</si>
  <si>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</si>
  <si>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</si>
  <si>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</si>
  <si>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</si>
  <si>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</si>
  <si>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</si>
  <si>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</si>
  <si>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</si>
  <si>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</si>
  <si>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</si>
  <si>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</si>
  <si>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</si>
  <si>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</si>
  <si>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</si>
  <si>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</si>
  <si>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</si>
  <si>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</si>
  <si>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</si>
  <si>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</si>
  <si>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</si>
  <si>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</si>
  <si>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</si>
  <si>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</si>
  <si>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</si>
  <si>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</si>
  <si>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</si>
  <si>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</si>
  <si>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</si>
  <si>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</si>
  <si>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</si>
  <si>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</si>
  <si>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</si>
  <si>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</si>
  <si>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</si>
  <si>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</si>
  <si>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</si>
  <si>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</si>
  <si>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</si>
  <si>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</si>
  <si>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</si>
  <si>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</si>
  <si>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</si>
  <si>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</si>
  <si>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</si>
  <si>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</si>
  <si>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</si>
  <si>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</si>
  <si>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</si>
  <si>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</si>
  <si>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</si>
  <si>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</si>
  <si>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</si>
  <si>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</si>
  <si>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</si>
  <si>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</si>
  <si>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</si>
  <si>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</si>
  <si>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</si>
  <si>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</si>
  <si>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</si>
  <si>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</si>
  <si>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</si>
  <si>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</si>
  <si>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</si>
  <si>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</si>
  <si>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</si>
  <si>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</si>
  <si>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</si>
  <si>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</si>
  <si>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</si>
  <si>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</si>
  <si>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</si>
  <si>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</si>
  <si>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</si>
  <si>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</si>
  <si>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</si>
  <si>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</si>
  <si>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</si>
  <si>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</si>
  <si>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</si>
  <si>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</si>
  <si>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</si>
  <si>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</si>
  <si>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</si>
  <si>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</si>
  <si>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</si>
  <si>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</si>
  <si>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</si>
  <si>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</si>
  <si>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</si>
  <si>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</si>
  <si>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</si>
  <si>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</si>
  <si>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</si>
  <si>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</si>
  <si>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</si>
  <si>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</si>
  <si>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</si>
  <si>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</si>
  <si>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</si>
  <si>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</si>
  <si>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</si>
  <si>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</si>
  <si>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</si>
  <si>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</si>
  <si>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</si>
  <si>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</si>
  <si>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</si>
  <si>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</si>
  <si>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</si>
  <si>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</si>
  <si>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</si>
  <si>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</si>
  <si>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</si>
  <si>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</si>
  <si>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</si>
  <si>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</si>
  <si>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</si>
  <si>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</si>
  <si>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</si>
  <si>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</si>
  <si>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</si>
  <si>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</si>
  <si>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</si>
  <si>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</si>
  <si>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</si>
  <si>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</si>
  <si>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</si>
  <si>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</si>
  <si>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</si>
  <si>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</si>
  <si>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</si>
  <si>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</si>
  <si>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</si>
  <si>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</si>
  <si>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</si>
  <si>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</si>
  <si>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</si>
  <si>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</si>
  <si>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</si>
  <si>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</si>
  <si>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</si>
  <si>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</si>
  <si>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</si>
  <si>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</si>
  <si>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</si>
  <si>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</si>
  <si>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</si>
  <si>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</si>
  <si>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</si>
  <si>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</si>
  <si>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</si>
  <si>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</si>
  <si>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</si>
  <si>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</si>
  <si>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</si>
  <si>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</si>
  <si>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</si>
  <si>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</si>
  <si>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</si>
  <si>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</si>
  <si>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</si>
  <si>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</si>
  <si>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</si>
  <si>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</si>
  <si>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</si>
  <si>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</si>
  <si>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</si>
  <si>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</si>
  <si>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</si>
  <si>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</si>
  <si>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</si>
  <si>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</si>
  <si>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</si>
  <si>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</si>
  <si>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</si>
  <si>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</si>
  <si>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</si>
  <si>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</si>
  <si>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</si>
  <si>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</si>
  <si>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</si>
  <si>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</si>
  <si>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</si>
  <si>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</si>
  <si>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</si>
  <si>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</si>
  <si>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</si>
  <si>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</si>
  <si>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</si>
  <si>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</si>
  <si>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</si>
  <si>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</si>
  <si>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</si>
  <si>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</si>
  <si>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</si>
  <si>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</si>
  <si>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</si>
  <si>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</si>
  <si>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</si>
  <si>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</si>
  <si>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</si>
  <si>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</si>
  <si>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</si>
  <si>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</si>
  <si>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</si>
  <si>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</si>
  <si>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</si>
  <si>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</si>
  <si>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</si>
  <si>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</si>
  <si>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</si>
  <si>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</si>
  <si>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</si>
  <si>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</si>
  <si>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</si>
  <si>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</si>
  <si>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</si>
  <si>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</si>
  <si>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</si>
  <si>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</si>
  <si>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</si>
  <si>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</si>
  <si>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</si>
  <si>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</si>
  <si>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</si>
  <si>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</si>
  <si>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</si>
  <si>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</si>
  <si>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</si>
  <si>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</si>
  <si>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</si>
  <si>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</si>
  <si>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</si>
  <si>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</si>
  <si>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</si>
  <si>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</si>
  <si>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</si>
  <si>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</si>
  <si>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</si>
  <si>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</si>
  <si>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</si>
  <si>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</si>
  <si>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</si>
  <si>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</si>
  <si>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</si>
  <si>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</si>
  <si>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</si>
  <si>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</si>
  <si>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</si>
  <si>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</si>
  <si>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</si>
  <si>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</si>
  <si>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</si>
  <si>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</si>
  <si>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</si>
  <si>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</si>
  <si>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</si>
  <si>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</si>
  <si>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</si>
  <si>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</si>
  <si>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</si>
  <si>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</si>
  <si>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</si>
  <si>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</si>
  <si>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</si>
  <si>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</si>
  <si>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</si>
  <si>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</si>
  <si>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</si>
  <si>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</si>
  <si>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</si>
  <si>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</si>
  <si>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</si>
  <si>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</si>
  <si>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</si>
  <si>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</si>
  <si>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</si>
  <si>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</si>
  <si>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</si>
  <si>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</si>
  <si>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</si>
  <si>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</si>
  <si>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</si>
  <si>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</si>
  <si>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</si>
  <si>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</si>
  <si>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</si>
  <si>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</si>
  <si>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</si>
  <si>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</si>
  <si>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</si>
  <si>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</si>
  <si>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</si>
  <si>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</si>
  <si>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</si>
  <si>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</si>
  <si>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</si>
  <si>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</si>
  <si>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</si>
  <si>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</si>
  <si>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</si>
  <si>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</si>
  <si>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</si>
  <si>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</si>
  <si>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</si>
  <si>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</si>
  <si>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</si>
  <si>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</si>
  <si>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</si>
  <si>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</si>
  <si>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</si>
  <si>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</si>
  <si>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</si>
  <si>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</si>
  <si>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</si>
  <si>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</si>
  <si>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</si>
  <si>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</si>
  <si>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</si>
  <si>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</si>
  <si>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</si>
  <si>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</si>
  <si>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</si>
  <si>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</si>
  <si>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</si>
  <si>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</si>
  <si>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</si>
  <si>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</si>
  <si>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</si>
  <si>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</si>
  <si>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</si>
  <si>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</si>
  <si>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</si>
  <si>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</si>
  <si>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</si>
  <si>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</si>
  <si>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</si>
  <si>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</si>
  <si>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</si>
  <si>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</si>
  <si>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</si>
  <si>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</si>
  <si>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</si>
  <si>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</si>
  <si>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</si>
  <si>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</si>
  <si>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</si>
  <si>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</si>
  <si>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</si>
  <si>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</si>
  <si>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</si>
  <si>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</si>
  <si>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</si>
  <si>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</si>
  <si>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</si>
  <si>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</si>
  <si>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</si>
  <si>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</si>
  <si>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</si>
  <si>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</si>
  <si>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</si>
  <si>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</si>
  <si>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</si>
  <si>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</si>
  <si>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</si>
  <si>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</si>
  <si>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</si>
  <si>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</si>
  <si>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</si>
  <si>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</si>
  <si>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</si>
  <si>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</si>
  <si>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</si>
  <si>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</si>
  <si>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</si>
  <si>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</si>
  <si>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</si>
  <si>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</si>
  <si>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</si>
  <si>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</si>
  <si>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</si>
  <si>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</si>
  <si>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</si>
  <si>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</si>
  <si>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</si>
  <si>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</si>
  <si>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</si>
  <si>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</si>
  <si>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</si>
  <si>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</si>
  <si>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</si>
  <si>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</si>
  <si>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</si>
  <si>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</si>
  <si>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</si>
  <si>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</si>
  <si>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</si>
  <si>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</si>
  <si>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</si>
  <si>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</si>
  <si>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</si>
  <si>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</si>
  <si>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</si>
  <si>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</si>
  <si>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</si>
  <si>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</si>
  <si>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</si>
  <si>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</si>
  <si>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</si>
  <si>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</si>
  <si>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</si>
  <si>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</si>
  <si>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</si>
  <si>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</si>
  <si>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</si>
  <si>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</si>
  <si>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</si>
  <si>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</si>
  <si>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</si>
  <si>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</si>
  <si>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</si>
  <si>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</si>
  <si>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</si>
  <si>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</si>
  <si>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</si>
  <si>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</si>
  <si>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</si>
  <si>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</si>
  <si>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</si>
  <si>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</si>
  <si>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</si>
  <si>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</si>
  <si>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</si>
  <si>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</si>
  <si>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</si>
  <si>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</si>
  <si>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</si>
  <si>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</si>
  <si>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</si>
  <si>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</si>
  <si>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</si>
  <si>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</si>
  <si>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</si>
  <si>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</si>
  <si>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</si>
  <si>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</si>
  <si>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</si>
  <si>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</si>
  <si>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</si>
  <si>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</si>
  <si>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</si>
  <si>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</si>
  <si>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</si>
  <si>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</si>
  <si>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</si>
  <si>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</si>
  <si>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</si>
  <si>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</si>
  <si>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</si>
  <si>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</si>
  <si>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</si>
  <si>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</si>
  <si>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</si>
  <si>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</si>
  <si>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</si>
  <si>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</si>
  <si>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</si>
  <si>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</si>
  <si>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</si>
  <si>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</si>
  <si>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</si>
  <si>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</si>
  <si>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</si>
  <si>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</si>
  <si>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</si>
  <si>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</si>
  <si>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</si>
  <si>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</si>
  <si>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</si>
  <si>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</si>
  <si>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</si>
  <si>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</si>
  <si>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</si>
  <si>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</si>
  <si>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</si>
  <si>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</si>
  <si>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</si>
  <si>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</si>
  <si>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</si>
  <si>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</si>
  <si>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</si>
  <si>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</si>
  <si>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</si>
  <si>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</si>
  <si>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</si>
  <si>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</si>
  <si>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</si>
  <si>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</si>
  <si>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</si>
  <si>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</si>
  <si>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</si>
  <si>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</si>
  <si>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</si>
  <si>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</si>
  <si>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</si>
  <si>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</si>
  <si>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</si>
  <si>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</si>
  <si>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</si>
  <si>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</si>
  <si>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</si>
  <si>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</si>
  <si>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</si>
  <si>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</si>
  <si>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</si>
  <si>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</si>
  <si>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</si>
  <si>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</si>
  <si>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</si>
  <si>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</si>
  <si>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</si>
  <si>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</si>
  <si>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</si>
  <si>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</si>
  <si>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</si>
  <si>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</si>
  <si>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</si>
  <si>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</si>
  <si>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</si>
  <si>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</si>
  <si>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</si>
  <si>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</si>
  <si>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</si>
  <si>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</si>
  <si>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</si>
  <si>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</si>
  <si>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</si>
  <si>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</si>
  <si>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</si>
  <si>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</si>
  <si>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</si>
  <si>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</si>
  <si>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</si>
  <si>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</si>
  <si>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</si>
  <si>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</si>
  <si>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</si>
  <si>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</si>
  <si>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</si>
  <si>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</si>
  <si>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</si>
  <si>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</si>
  <si>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</si>
  <si>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</si>
  <si>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</si>
  <si>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</si>
  <si>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</si>
  <si>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</si>
  <si>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</si>
  <si>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</si>
  <si>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</si>
  <si>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</si>
  <si>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</si>
  <si>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</si>
  <si>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</si>
  <si>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</si>
  <si>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</si>
  <si>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</si>
  <si>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</si>
  <si>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</si>
  <si>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</si>
  <si>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</si>
  <si>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</si>
  <si>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</si>
  <si>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</si>
  <si>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</si>
  <si>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</si>
  <si>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</si>
  <si>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</si>
  <si>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</si>
  <si>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</si>
  <si>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</si>
  <si>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</si>
  <si>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</si>
  <si>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</si>
  <si>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</si>
  <si>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</si>
  <si>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</si>
  <si>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</si>
  <si>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</si>
  <si>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</si>
  <si>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</si>
  <si>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</si>
  <si>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</si>
  <si>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</si>
  <si>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</si>
  <si>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</si>
  <si>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</si>
  <si>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</si>
  <si>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</si>
  <si>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</si>
  <si>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</si>
  <si>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</si>
  <si>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</si>
  <si>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</si>
  <si>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</si>
  <si>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</si>
  <si>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</si>
  <si>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</si>
  <si>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</si>
  <si>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</si>
  <si>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</si>
  <si>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</si>
  <si>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</si>
  <si>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</si>
  <si>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</si>
  <si>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</si>
  <si>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</si>
  <si>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</si>
  <si>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</si>
  <si>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</si>
  <si>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</si>
  <si>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</si>
  <si>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</si>
  <si>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</si>
  <si>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</si>
  <si>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</si>
  <si>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</si>
  <si>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</si>
  <si>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</si>
  <si>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</si>
  <si>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</si>
  <si>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</si>
  <si>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</si>
  <si>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</si>
  <si>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</si>
  <si>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</si>
  <si>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</si>
  <si>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</si>
  <si>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</si>
  <si>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</si>
  <si>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</si>
  <si>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</si>
  <si>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</si>
  <si>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</si>
  <si>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</si>
  <si>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</si>
  <si>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</si>
  <si>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</si>
  <si>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</si>
  <si>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</si>
  <si>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</si>
  <si>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</si>
  <si>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</si>
  <si>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</si>
  <si>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</si>
  <si>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</si>
  <si>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</si>
  <si>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</si>
  <si>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</si>
  <si>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</si>
  <si>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</si>
  <si>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</si>
  <si>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</si>
  <si>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</si>
  <si>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</si>
  <si>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</si>
  <si>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</si>
  <si>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</si>
  <si>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</si>
  <si>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</si>
  <si>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</si>
  <si>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</si>
  <si>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</si>
  <si>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</si>
  <si>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</si>
  <si>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</si>
  <si>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</si>
  <si>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</si>
  <si>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</si>
  <si>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</si>
  <si>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</si>
  <si>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</si>
  <si>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</si>
  <si>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</si>
  <si>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</si>
  <si>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</si>
  <si>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</si>
  <si>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</si>
  <si>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</si>
  <si>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</si>
  <si>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</si>
  <si>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</si>
  <si>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</si>
  <si>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</si>
  <si>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</si>
  <si>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</si>
  <si>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</si>
  <si>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</si>
  <si>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</si>
  <si>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</si>
  <si>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</si>
  <si>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</si>
  <si>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</si>
  <si>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</si>
  <si>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</si>
  <si>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</si>
  <si>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</si>
  <si>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</si>
  <si>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</si>
  <si>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</si>
  <si>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</si>
  <si>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</si>
  <si>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</si>
  <si>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</si>
  <si>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</si>
  <si>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</si>
  <si>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</si>
  <si>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</si>
  <si>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</si>
  <si>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</si>
  <si>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</si>
  <si>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</si>
  <si>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</si>
  <si>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</si>
  <si>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</si>
  <si>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</si>
  <si>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</si>
  <si>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</si>
  <si>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</si>
  <si>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</si>
  <si>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</si>
  <si>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</si>
  <si>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</si>
  <si>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</si>
  <si>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</si>
  <si>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</si>
  <si>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</si>
  <si>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</si>
  <si>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</si>
  <si>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</si>
  <si>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</si>
  <si>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</si>
  <si>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</si>
  <si>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</si>
  <si>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</si>
  <si>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</si>
  <si>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</si>
  <si>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</si>
  <si>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</si>
  <si>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</si>
  <si>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</si>
  <si>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</si>
  <si>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</si>
  <si>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</si>
  <si>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</si>
  <si>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</si>
  <si>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</si>
  <si>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</si>
  <si>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</si>
  <si>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</si>
  <si>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</si>
  <si>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</si>
  <si>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</si>
  <si>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</si>
  <si>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</si>
  <si>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</si>
  <si>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</si>
  <si>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</si>
  <si>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</si>
  <si>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</si>
  <si>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</si>
  <si>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</si>
  <si>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</si>
  <si>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</si>
  <si>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</si>
  <si>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</si>
  <si>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</si>
  <si>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</si>
  <si>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</si>
  <si>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</si>
  <si>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</si>
  <si>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</si>
  <si>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</si>
  <si>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</si>
  <si>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</si>
  <si>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</si>
  <si>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</si>
  <si>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</si>
  <si>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</si>
  <si>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</si>
  <si>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</si>
  <si>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</si>
  <si>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</si>
  <si>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</si>
  <si>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</si>
  <si>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</si>
  <si>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</si>
  <si>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</si>
  <si>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</si>
  <si>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</si>
  <si>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</si>
  <si>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</si>
  <si>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</si>
  <si>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</si>
  <si>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</si>
  <si>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</si>
  <si>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</si>
  <si>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</si>
  <si>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</si>
  <si>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</si>
  <si>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</si>
  <si>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</si>
  <si>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</si>
  <si>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</si>
  <si>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</si>
  <si>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</si>
  <si>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</si>
  <si>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</si>
  <si>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</si>
  <si>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</si>
  <si>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</si>
  <si>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</si>
  <si>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</si>
  <si>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</si>
  <si>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</si>
  <si>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</si>
  <si>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</si>
  <si>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</si>
  <si>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</si>
  <si>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</si>
  <si>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</si>
  <si>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</si>
  <si>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</si>
  <si>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</si>
  <si>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</si>
  <si>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</si>
  <si>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</si>
  <si>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</si>
  <si>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</si>
  <si>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</si>
  <si>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</si>
  <si>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</si>
  <si>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</si>
  <si>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</si>
  <si>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</si>
  <si>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</si>
  <si>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</si>
  <si>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</si>
  <si>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</si>
  <si>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</si>
  <si>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</si>
  <si>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</si>
  <si>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</si>
  <si>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</si>
  <si>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</si>
  <si>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</si>
  <si>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</si>
  <si>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</si>
  <si>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</si>
  <si>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</si>
  <si>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</si>
  <si>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</si>
  <si>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</si>
  <si>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</si>
  <si>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</si>
  <si>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</si>
  <si>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</si>
  <si>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</si>
  <si>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</si>
  <si>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</si>
  <si>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</si>
  <si>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</si>
  <si>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</si>
  <si>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</si>
  <si>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</si>
  <si>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</si>
  <si>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</si>
  <si>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</si>
  <si>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</si>
  <si>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</si>
  <si>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</si>
  <si>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</si>
  <si>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</si>
  <si>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</si>
  <si>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</si>
  <si>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</si>
  <si>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</si>
  <si>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</si>
  <si>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</si>
  <si>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</si>
  <si>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</si>
  <si>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</si>
  <si>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</si>
  <si>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</si>
  <si>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</si>
  <si>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</si>
  <si>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</si>
  <si>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</si>
  <si>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</si>
  <si>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</si>
  <si>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</si>
  <si>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</si>
  <si>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</si>
  <si>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</si>
  <si>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</si>
  <si>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</si>
  <si>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</si>
  <si>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</si>
  <si>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</si>
  <si>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</si>
  <si>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</si>
  <si>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</si>
  <si>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</si>
  <si>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</si>
  <si>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</si>
  <si>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</si>
  <si>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</si>
  <si>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</si>
  <si>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</si>
  <si>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</si>
  <si>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</si>
  <si>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</si>
  <si>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</si>
  <si>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</si>
  <si>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</si>
  <si>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</si>
  <si>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</si>
  <si>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</si>
  <si>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</si>
  <si>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</si>
  <si>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</si>
  <si>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</si>
  <si>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</si>
  <si>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</si>
  <si>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</si>
  <si>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</si>
  <si>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</si>
  <si>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</si>
  <si>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</si>
  <si>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</si>
  <si>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</si>
  <si>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</si>
  <si>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</si>
  <si>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</si>
  <si>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</si>
  <si>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</si>
  <si>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</si>
  <si>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</si>
  <si>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</si>
  <si>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</si>
  <si>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</si>
  <si>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</si>
  <si>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</si>
  <si>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</si>
  <si>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</si>
  <si>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</si>
  <si>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</si>
  <si>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</si>
  <si>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</si>
  <si>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</si>
  <si>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</si>
  <si>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</si>
  <si>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</si>
  <si>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</si>
  <si>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</si>
  <si>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</si>
  <si>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</si>
  <si>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</si>
  <si>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</si>
  <si>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</si>
  <si>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</si>
  <si>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</si>
  <si>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</si>
  <si>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</si>
  <si>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</si>
  <si>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</si>
  <si>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</si>
  <si>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</si>
  <si>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</si>
  <si>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</si>
  <si>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</si>
  <si>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</si>
  <si>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</si>
  <si>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</si>
  <si>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</si>
  <si>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</si>
  <si>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</si>
  <si>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</si>
  <si>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</si>
  <si>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</si>
  <si>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</si>
  <si>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</si>
  <si>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</si>
  <si>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</si>
  <si>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</si>
  <si>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</si>
  <si>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</si>
  <si>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</si>
  <si>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</si>
  <si>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</si>
  <si>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</si>
  <si>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</si>
  <si>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</si>
  <si>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</si>
  <si>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</si>
  <si>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</si>
  <si>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</si>
  <si>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</si>
  <si>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</si>
  <si>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</si>
  <si>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</si>
  <si>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</si>
  <si>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</si>
  <si>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</si>
  <si>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</si>
  <si>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</si>
  <si>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</si>
  <si>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</si>
  <si>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</si>
  <si>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</si>
  <si>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</si>
  <si>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</si>
  <si>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</si>
  <si>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</si>
  <si>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</si>
  <si>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</si>
  <si>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</si>
  <si>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</si>
  <si>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</si>
  <si>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</si>
  <si>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</si>
  <si>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</si>
  <si>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</si>
  <si>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</si>
  <si>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</si>
  <si>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</si>
  <si>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</si>
  <si>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</si>
  <si>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</si>
  <si>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</si>
  <si>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</si>
  <si>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</si>
  <si>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</si>
  <si>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</si>
  <si>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</si>
  <si>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</si>
  <si>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</si>
  <si>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</si>
  <si>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</si>
  <si>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</si>
  <si>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</si>
  <si>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</si>
  <si>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</si>
  <si>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</si>
  <si>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</si>
  <si>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</si>
  <si>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</si>
  <si>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</si>
  <si>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</si>
  <si>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</si>
  <si>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</si>
  <si>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</si>
  <si>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</si>
  <si>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</si>
  <si>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</si>
  <si>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</si>
  <si>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</si>
  <si>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</si>
  <si>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</si>
  <si>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</si>
  <si>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</si>
  <si>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</si>
  <si>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</si>
  <si>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</si>
  <si>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</si>
  <si>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</si>
  <si>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</si>
  <si>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</si>
  <si>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</si>
  <si>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</si>
  <si>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</si>
  <si>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</si>
  <si>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</si>
  <si>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</si>
  <si>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</si>
  <si>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</si>
  <si>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</si>
  <si>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</si>
  <si>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</si>
  <si>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</si>
  <si>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</si>
  <si>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</si>
  <si>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</si>
  <si>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</si>
  <si>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</si>
  <si>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</si>
  <si>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</si>
  <si>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</si>
  <si>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</si>
  <si>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</si>
  <si>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</si>
  <si>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</si>
  <si>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</si>
  <si>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</si>
  <si>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</si>
  <si>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</si>
  <si>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</si>
  <si>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</si>
  <si>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</si>
  <si>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</si>
  <si>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</si>
  <si>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</si>
  <si>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</si>
  <si>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</si>
  <si>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</si>
  <si>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</si>
  <si>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</si>
  <si>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</si>
  <si>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</si>
  <si>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</si>
  <si>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</si>
  <si>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</si>
  <si>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</si>
  <si>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</si>
  <si>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</si>
  <si>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</si>
  <si>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</si>
  <si>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</si>
  <si>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</si>
  <si>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</si>
  <si>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</si>
  <si>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</si>
  <si>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</si>
  <si>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</si>
  <si>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</si>
  <si>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</si>
  <si>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</si>
  <si>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</si>
  <si>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</si>
  <si>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</si>
  <si>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</si>
  <si>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</si>
  <si>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</si>
  <si>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</si>
  <si>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</si>
  <si>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</si>
  <si>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</si>
  <si>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</si>
  <si>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</si>
  <si>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</si>
  <si>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</si>
  <si>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</si>
  <si>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</si>
  <si>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</si>
  <si>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</si>
  <si>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</si>
  <si>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</si>
  <si>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</si>
  <si>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</si>
  <si>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</si>
  <si>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</si>
  <si>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</si>
  <si>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</si>
  <si>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</si>
  <si>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</si>
  <si>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</si>
  <si>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</si>
  <si>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</si>
  <si>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</si>
  <si>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</si>
  <si>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</si>
  <si>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</si>
  <si>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</si>
  <si>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</si>
  <si>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</si>
  <si>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</si>
  <si>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</si>
  <si>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</si>
  <si>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</si>
  <si>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</si>
  <si>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</si>
  <si>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</si>
  <si>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</si>
  <si>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</si>
  <si>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</si>
  <si>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</si>
  <si>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</si>
  <si>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</si>
  <si>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</si>
  <si>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</si>
  <si>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</si>
  <si>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</si>
  <si>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</si>
  <si>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</si>
  <si>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</si>
  <si>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</si>
  <si>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</si>
  <si>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</si>
  <si>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</si>
  <si>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</si>
  <si>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</si>
  <si>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</si>
  <si>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</si>
  <si>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</si>
  <si>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</si>
  <si>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</si>
  <si>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</si>
  <si>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</si>
  <si>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</si>
  <si>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</si>
  <si>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</si>
  <si>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</si>
  <si>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</si>
  <si>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</si>
  <si>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</si>
  <si>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</si>
  <si>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</si>
  <si>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</si>
  <si>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</si>
  <si>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</si>
  <si>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</si>
  <si>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</si>
  <si>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</si>
  <si>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</si>
  <si>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</si>
  <si>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</si>
  <si>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</si>
  <si>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</si>
  <si>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</si>
  <si>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</si>
  <si>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</si>
  <si>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</si>
  <si>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</si>
  <si>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</si>
  <si>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</si>
  <si>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</si>
  <si>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</si>
  <si>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</si>
  <si>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</si>
  <si>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</si>
  <si>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</si>
  <si>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</si>
  <si>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</si>
  <si>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</si>
  <si>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</si>
  <si>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</si>
  <si>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</si>
  <si>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</si>
  <si>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</si>
  <si>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</si>
  <si>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</si>
  <si>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</si>
  <si>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</si>
  <si>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</si>
  <si>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</si>
  <si>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</si>
  <si>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</si>
  <si>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</si>
  <si>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</si>
  <si>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</si>
  <si>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</si>
  <si>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</si>
  <si>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</si>
  <si>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</si>
  <si>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</si>
  <si>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</si>
  <si>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</si>
  <si>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</si>
  <si>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</si>
  <si>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</si>
  <si>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</si>
  <si>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</si>
  <si>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</si>
  <si>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</si>
  <si>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</si>
  <si>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</si>
  <si>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</si>
  <si>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</si>
  <si>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</si>
  <si>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</si>
  <si>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</si>
  <si>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</si>
  <si>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</si>
  <si>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</si>
  <si>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</si>
  <si>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</si>
  <si>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</si>
  <si>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</si>
  <si>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</si>
  <si>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</si>
  <si>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</si>
  <si>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</si>
  <si>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</si>
  <si>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</si>
  <si>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</si>
  <si>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</si>
  <si>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</si>
  <si>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</si>
  <si>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</si>
  <si>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</si>
  <si>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</si>
  <si>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</si>
  <si>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</si>
  <si>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</si>
  <si>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</si>
  <si>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</si>
  <si>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</si>
  <si>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</si>
  <si>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</si>
  <si>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</si>
  <si>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</si>
  <si>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</si>
  <si>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</si>
  <si>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</si>
  <si>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</si>
  <si>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</si>
  <si>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</si>
  <si>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</si>
  <si>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</si>
  <si>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</si>
  <si>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</si>
  <si>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</si>
  <si>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</si>
  <si>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</si>
  <si>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</si>
  <si>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</si>
  <si>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</si>
  <si>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</si>
  <si>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</si>
  <si>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</si>
  <si>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</si>
  <si>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</si>
  <si>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</si>
  <si>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</si>
  <si>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</si>
  <si>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</si>
  <si>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</si>
  <si>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</si>
  <si>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</si>
  <si>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</si>
  <si>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</si>
  <si>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</si>
  <si>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</si>
  <si>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</si>
  <si>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</si>
  <si>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</si>
  <si>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</si>
  <si>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</si>
  <si>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</si>
  <si>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</si>
  <si>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</si>
  <si>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</si>
  <si>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</si>
  <si>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</si>
  <si>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</si>
  <si>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</si>
  <si>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</si>
  <si>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</si>
  <si>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</si>
  <si>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</si>
  <si>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</si>
  <si>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</si>
  <si>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</si>
  <si>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</si>
  <si>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</si>
  <si>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</si>
  <si>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</si>
  <si>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</si>
  <si>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</si>
  <si>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</si>
  <si>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</si>
  <si>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</si>
  <si>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</si>
  <si>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</si>
  <si>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</si>
  <si>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</si>
  <si>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</si>
  <si>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</si>
  <si>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</si>
  <si>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</si>
  <si>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</si>
  <si>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</si>
  <si>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</si>
  <si>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</si>
  <si>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</si>
  <si>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</si>
  <si>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</si>
  <si>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</si>
  <si>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</si>
  <si>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</si>
  <si>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</si>
  <si>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</si>
  <si>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</si>
  <si>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</si>
  <si>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</si>
  <si>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</si>
  <si>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</si>
  <si>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</si>
  <si>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</si>
  <si>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</si>
  <si>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</si>
  <si>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</si>
  <si>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</si>
  <si>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</si>
  <si>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</si>
  <si>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</si>
  <si>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</si>
  <si>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</si>
  <si>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</si>
  <si>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</si>
  <si>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</si>
  <si>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</si>
  <si>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</si>
  <si>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</si>
  <si>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</si>
  <si>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</si>
  <si>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</si>
  <si>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</si>
  <si>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</si>
  <si>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</si>
  <si>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</si>
  <si>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</si>
  <si>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</si>
  <si>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</si>
  <si>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</si>
  <si>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</si>
  <si>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</si>
  <si>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</si>
  <si>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</si>
  <si>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</si>
  <si>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</si>
  <si>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</si>
  <si>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</si>
  <si>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</si>
  <si>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</si>
  <si>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</si>
  <si>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</si>
  <si>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</si>
  <si>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</si>
  <si>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</si>
  <si>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</si>
  <si>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</si>
  <si>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</si>
  <si>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</si>
  <si>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</si>
  <si>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</si>
  <si>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</si>
  <si>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</si>
  <si>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</si>
  <si>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</si>
  <si>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</si>
  <si>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</si>
  <si>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</si>
  <si>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</si>
  <si>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</si>
  <si>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</si>
  <si>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</si>
  <si>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</si>
  <si>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</si>
  <si>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</si>
  <si>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</si>
  <si>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</si>
  <si>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</si>
  <si>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</si>
  <si>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</si>
  <si>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</si>
  <si>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</si>
  <si>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</si>
  <si>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</si>
  <si>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</si>
  <si>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</si>
  <si>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</si>
  <si>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</si>
  <si>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</si>
  <si>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</si>
  <si>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</si>
  <si>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</si>
  <si>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</si>
  <si>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</si>
  <si>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</si>
  <si>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</si>
  <si>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</si>
  <si>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</si>
  <si>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</si>
  <si>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</si>
  <si>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</si>
  <si>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</si>
  <si>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</si>
  <si>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</si>
  <si>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</si>
  <si>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</si>
  <si>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</si>
  <si>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</si>
  <si>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</si>
  <si>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</si>
  <si>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</si>
  <si>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</si>
  <si>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</si>
  <si>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</si>
  <si>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</si>
  <si>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</si>
  <si>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</si>
  <si>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</si>
  <si>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</si>
  <si>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</si>
  <si>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</si>
  <si>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</si>
  <si>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</si>
  <si>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</si>
  <si>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</si>
  <si>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</si>
  <si>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</si>
  <si>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</si>
  <si>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</si>
  <si>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</si>
  <si>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</si>
  <si>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</si>
  <si>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</si>
  <si>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</si>
  <si>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</si>
  <si>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</si>
  <si>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</si>
  <si>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</si>
  <si>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</si>
  <si>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</si>
  <si>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</si>
  <si>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</si>
  <si>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</si>
  <si>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</si>
  <si>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</si>
  <si>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</si>
  <si>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</si>
  <si>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</si>
  <si>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</si>
  <si>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</si>
  <si>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</si>
  <si>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</si>
  <si>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</si>
  <si>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</si>
  <si>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</si>
  <si>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</si>
  <si>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</si>
  <si>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</si>
  <si>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</si>
  <si>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</si>
  <si>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</si>
  <si>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</si>
  <si>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</si>
  <si>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</si>
  <si>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</si>
  <si>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</si>
  <si>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</si>
  <si>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</si>
  <si>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</si>
  <si>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</si>
  <si>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</si>
  <si>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</si>
  <si>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</si>
  <si>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</si>
  <si>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</si>
  <si>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</si>
  <si>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</si>
  <si>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</si>
  <si>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</si>
  <si>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</si>
  <si>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</si>
  <si>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</si>
  <si>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</si>
  <si>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</si>
  <si>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</si>
  <si>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</si>
  <si>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</si>
  <si>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</si>
  <si>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</si>
  <si>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</si>
  <si>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</si>
  <si>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</si>
  <si>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</si>
  <si>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</si>
  <si>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</si>
  <si>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</si>
  <si>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</si>
  <si>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</si>
  <si>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</si>
  <si>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</si>
  <si>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</si>
  <si>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</si>
  <si>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</si>
  <si>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</si>
  <si>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</si>
  <si>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</si>
  <si>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</si>
  <si>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</si>
  <si>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</si>
  <si>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</si>
  <si>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</si>
  <si>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</si>
  <si>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</si>
  <si>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</si>
  <si>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</si>
  <si>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</si>
  <si>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</si>
  <si>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</si>
  <si>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</si>
  <si>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</si>
  <si>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</si>
  <si>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</si>
  <si>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</si>
  <si>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</si>
  <si>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</si>
  <si>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</si>
  <si>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</si>
  <si>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</si>
  <si>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</si>
  <si>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</si>
  <si>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</si>
  <si>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</si>
  <si>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</si>
  <si>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</si>
  <si>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</si>
  <si>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</si>
  <si>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</si>
  <si>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</si>
  <si>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</si>
  <si>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</si>
  <si>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</si>
  <si>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</si>
  <si>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</si>
  <si>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</si>
  <si>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</si>
  <si>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</si>
  <si>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</si>
  <si>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</si>
  <si>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</si>
  <si>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</si>
  <si>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</si>
  <si>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</si>
  <si>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</si>
  <si>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</si>
  <si>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</si>
  <si>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</si>
  <si>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</si>
  <si>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</si>
  <si>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</si>
  <si>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</si>
  <si>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</si>
  <si>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</si>
  <si>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</si>
  <si>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</si>
  <si>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</si>
  <si>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</si>
  <si>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</si>
  <si>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</si>
  <si>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</si>
  <si>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</si>
  <si>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</si>
  <si>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</si>
  <si>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</si>
  <si>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</si>
  <si>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</si>
  <si>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</si>
  <si>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</si>
  <si>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</si>
  <si>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</si>
  <si>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</si>
  <si>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</si>
  <si>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</si>
  <si>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</si>
  <si>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</si>
  <si>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</si>
  <si>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</si>
  <si>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</si>
  <si>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</si>
  <si>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</si>
  <si>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</si>
  <si>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</si>
  <si>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</si>
  <si>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</si>
  <si>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</si>
  <si>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</si>
  <si>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</si>
  <si>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</si>
  <si>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</si>
  <si>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</si>
  <si>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</si>
  <si>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</si>
  <si>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</si>
  <si>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</si>
  <si>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</si>
  <si>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</si>
  <si>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</si>
  <si>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</si>
  <si>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</si>
  <si>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</si>
  <si>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</si>
  <si>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</si>
  <si>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</si>
  <si>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</si>
  <si>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</si>
  <si>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</si>
  <si>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</si>
  <si>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</si>
  <si>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</si>
  <si>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</si>
  <si>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</si>
  <si>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</si>
  <si>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</si>
  <si>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</si>
  <si>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</si>
  <si>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</si>
  <si>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</si>
  <si>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</si>
  <si>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</si>
  <si>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</si>
  <si>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</si>
  <si>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</si>
  <si>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</si>
  <si>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</si>
  <si>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</si>
  <si>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</si>
  <si>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</si>
  <si>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</si>
  <si>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</si>
  <si>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</si>
  <si>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</si>
  <si>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</si>
  <si>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</si>
  <si>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</si>
  <si>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</si>
  <si>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</si>
  <si>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</si>
  <si>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</si>
  <si>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</si>
  <si>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</si>
  <si>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</si>
  <si>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</si>
  <si>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</si>
  <si>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</si>
  <si>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</si>
  <si>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</si>
  <si>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</si>
  <si>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</si>
  <si>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</si>
  <si>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</si>
  <si>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</si>
  <si>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</si>
  <si>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</si>
  <si>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</si>
  <si>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</si>
  <si>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</si>
  <si>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</si>
  <si>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</si>
  <si>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</si>
  <si>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</si>
  <si>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</si>
  <si>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</si>
  <si>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</si>
  <si>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</si>
  <si>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</si>
  <si>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</si>
  <si>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</si>
  <si>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</si>
  <si>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</si>
  <si>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</si>
  <si>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</si>
  <si>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</si>
  <si>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</si>
  <si>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</si>
  <si>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</si>
  <si>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</si>
  <si>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</si>
  <si>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</si>
  <si>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</si>
  <si>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</si>
  <si>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</si>
  <si>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</si>
  <si>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</si>
  <si>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</si>
  <si>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</si>
  <si>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</si>
  <si>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</si>
  <si>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</si>
  <si>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</si>
  <si>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</si>
  <si>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</si>
  <si>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</si>
  <si>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</si>
  <si>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</si>
  <si>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</si>
  <si>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</si>
  <si>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</si>
  <si>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</si>
  <si>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</si>
  <si>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</si>
  <si>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</si>
  <si>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</si>
  <si>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</si>
  <si>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</si>
  <si>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</si>
  <si>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</si>
  <si>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</si>
  <si>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</si>
  <si>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</si>
  <si>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</si>
  <si>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</si>
  <si>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</si>
  <si>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</si>
  <si>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</si>
  <si>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</si>
  <si>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</si>
  <si>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</si>
  <si>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</si>
  <si>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</si>
  <si>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</si>
  <si>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</si>
  <si>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</si>
  <si>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</si>
  <si>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</si>
  <si>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</si>
  <si>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</si>
  <si>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</si>
  <si>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</si>
  <si>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</si>
  <si>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</si>
  <si>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</si>
  <si>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</si>
  <si>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</si>
  <si>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</si>
  <si>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</si>
  <si>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</si>
  <si>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</si>
  <si>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</si>
  <si>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</si>
  <si>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</si>
  <si>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</si>
  <si>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</si>
  <si>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</si>
  <si>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</si>
  <si>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</si>
  <si>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</si>
  <si>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</si>
  <si>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</si>
  <si>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</si>
  <si>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</si>
  <si>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</si>
  <si>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</si>
  <si>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</si>
  <si>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</si>
  <si>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</si>
  <si>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</si>
  <si>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</si>
  <si>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</si>
  <si>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</si>
  <si>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</si>
  <si>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</si>
  <si>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</si>
  <si>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</si>
  <si>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</si>
  <si>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</si>
  <si>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</si>
  <si>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</si>
  <si>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</si>
  <si>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</si>
  <si>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</si>
  <si>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</si>
  <si>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</si>
  <si>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</si>
  <si>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</si>
  <si>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</si>
  <si>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</si>
  <si>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</si>
  <si>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</si>
  <si>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</si>
  <si>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</si>
  <si>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</si>
  <si>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</si>
  <si>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</si>
  <si>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</si>
  <si>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</si>
  <si>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</si>
  <si>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</si>
  <si>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</si>
  <si>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</si>
  <si>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</si>
  <si>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</si>
  <si>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</si>
  <si>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</si>
  <si>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</si>
  <si>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</si>
  <si>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</si>
  <si>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</si>
  <si>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</si>
  <si>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</si>
  <si>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</si>
  <si>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</si>
  <si>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</si>
  <si>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</si>
  <si>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</si>
  <si>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</si>
  <si>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</si>
  <si>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</si>
  <si>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</si>
  <si>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</si>
  <si>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</si>
  <si>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</si>
  <si>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</si>
  <si>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</si>
  <si>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</si>
  <si>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</si>
  <si>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</si>
  <si>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</si>
  <si>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</si>
  <si>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</si>
  <si>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</si>
  <si>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</si>
  <si>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</si>
  <si>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</si>
  <si>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</si>
  <si>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</si>
  <si>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</si>
  <si>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</si>
  <si>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</si>
  <si>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</si>
  <si>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</si>
  <si>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</si>
  <si>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</si>
  <si>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</si>
  <si>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</si>
  <si>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</si>
  <si>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</si>
  <si>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</si>
  <si>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</si>
  <si>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</si>
  <si>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</si>
  <si>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</si>
  <si>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</si>
  <si>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</si>
  <si>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</si>
  <si>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</si>
  <si>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</si>
  <si>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</si>
  <si>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</si>
  <si>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</si>
  <si>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</si>
  <si>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</si>
  <si>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</si>
  <si>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</si>
  <si>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</si>
  <si>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</si>
  <si>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</si>
  <si>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</si>
  <si>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</si>
  <si>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</si>
  <si>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</si>
  <si>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</si>
  <si>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</si>
  <si>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</si>
  <si>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</si>
  <si>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</si>
  <si>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</si>
  <si>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</si>
  <si>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</si>
  <si>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</si>
  <si>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</si>
  <si>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</si>
  <si>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</si>
  <si>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</si>
  <si>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</si>
  <si>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</si>
  <si>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</si>
  <si>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</si>
  <si>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</si>
  <si>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</si>
  <si>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</si>
  <si>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</si>
  <si>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</si>
  <si>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</si>
  <si>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</si>
  <si>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</si>
  <si>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</si>
  <si>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</si>
  <si>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</si>
  <si>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</si>
  <si>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</si>
  <si>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</si>
  <si>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</si>
  <si>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</si>
  <si>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</si>
  <si>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</si>
  <si>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</si>
  <si>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</si>
  <si>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</si>
  <si>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</si>
  <si>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</si>
  <si>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</si>
  <si>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</si>
  <si>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</si>
  <si>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</si>
  <si>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</si>
  <si>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</si>
  <si>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</si>
  <si>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</si>
  <si>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</si>
  <si>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</si>
  <si>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</si>
  <si>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</si>
  <si>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</si>
  <si>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</si>
  <si>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</si>
  <si>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</si>
  <si>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</si>
  <si>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</si>
  <si>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</si>
  <si>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</si>
  <si>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</si>
  <si>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</si>
  <si>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</si>
  <si>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</si>
  <si>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</si>
  <si>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</si>
  <si>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</si>
  <si>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</si>
  <si>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</si>
  <si>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</si>
  <si>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</si>
  <si>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</si>
  <si>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</si>
  <si>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</si>
  <si>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</si>
  <si>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</si>
  <si>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</si>
  <si>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</si>
  <si>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</si>
  <si>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</si>
  <si>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</si>
  <si>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</si>
  <si>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</si>
  <si>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</si>
  <si>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</si>
  <si>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</si>
  <si>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</si>
  <si>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</si>
  <si>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</si>
  <si>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</si>
  <si>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</si>
  <si>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</si>
  <si>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</si>
  <si>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</si>
  <si>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</si>
  <si>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</si>
  <si>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</si>
  <si>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</si>
  <si>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</si>
  <si>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</si>
  <si>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</si>
  <si>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</si>
  <si>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</si>
  <si>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</si>
  <si>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</si>
  <si>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</si>
  <si>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</si>
  <si>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</si>
  <si>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</si>
  <si>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</si>
  <si>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</si>
  <si>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</si>
  <si>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</si>
  <si>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</si>
  <si>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</si>
  <si>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</si>
  <si>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</si>
  <si>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</si>
  <si>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</si>
  <si>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</si>
  <si>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</si>
  <si>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</si>
  <si>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</si>
  <si>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</si>
  <si>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</si>
  <si>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</si>
  <si>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</si>
  <si>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</si>
  <si>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</si>
  <si>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</si>
  <si>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</si>
  <si>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</si>
  <si>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</si>
  <si>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</si>
  <si>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</si>
  <si>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</si>
  <si>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</si>
  <si>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</si>
  <si>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</si>
  <si>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</si>
  <si>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</si>
  <si>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</si>
  <si>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</si>
  <si>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</si>
  <si>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</si>
  <si>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</si>
  <si>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</si>
  <si>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</si>
  <si>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</si>
  <si>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</si>
  <si>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</si>
  <si>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</si>
  <si>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</si>
  <si>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</si>
  <si>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</si>
  <si>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</si>
  <si>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</si>
  <si>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</si>
  <si>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</si>
  <si>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</si>
  <si>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</si>
  <si>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</si>
  <si>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</si>
  <si>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</si>
  <si>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</si>
  <si>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</si>
  <si>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</si>
  <si>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</si>
  <si>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</si>
  <si>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</si>
  <si>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</si>
  <si>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</si>
  <si>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</si>
  <si>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</si>
  <si>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</si>
  <si>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</si>
  <si>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</si>
  <si>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</si>
  <si>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</si>
  <si>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</si>
  <si>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</si>
  <si>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</si>
  <si>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</si>
  <si>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</si>
  <si>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</si>
  <si>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</si>
  <si>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</si>
  <si>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</si>
  <si>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</si>
  <si>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</si>
  <si>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</si>
  <si>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</si>
  <si>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</si>
  <si>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</si>
  <si>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</si>
  <si>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</si>
  <si>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</si>
  <si>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</si>
  <si>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</si>
  <si>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</si>
  <si>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</si>
  <si>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</si>
  <si>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</si>
  <si>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</si>
  <si>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</si>
  <si>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</si>
  <si>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</si>
  <si>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</si>
  <si>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</si>
  <si>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</si>
  <si>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</si>
  <si>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</si>
  <si>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</si>
  <si>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</si>
  <si>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</si>
  <si>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</si>
  <si>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</si>
  <si>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</si>
  <si>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</si>
  <si>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</si>
  <si>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</si>
  <si>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</si>
  <si>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</si>
  <si>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</si>
  <si>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</si>
  <si>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</si>
  <si>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</si>
  <si>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</si>
  <si>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</si>
  <si>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</si>
  <si>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</si>
  <si>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</si>
  <si>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</si>
  <si>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</si>
  <si>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</si>
  <si>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</si>
  <si>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</si>
  <si>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</si>
  <si>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</si>
  <si>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</si>
  <si>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</si>
  <si>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</si>
  <si>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</si>
  <si>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</si>
  <si>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</si>
  <si>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</si>
  <si>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</si>
  <si>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</si>
  <si>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</si>
  <si>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</si>
  <si>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</si>
  <si>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</si>
  <si>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</si>
  <si>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</si>
  <si>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</si>
  <si>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</si>
  <si>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</si>
  <si>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</si>
  <si>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</si>
  <si>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</si>
  <si>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</si>
  <si>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</si>
  <si>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</si>
  <si>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</si>
  <si>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</si>
  <si>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</si>
  <si>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</si>
  <si>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</si>
  <si>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</si>
  <si>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</si>
  <si>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</si>
  <si>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</si>
  <si>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</si>
  <si>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</si>
  <si>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</si>
  <si>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</si>
  <si>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</si>
  <si>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</si>
  <si>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</si>
  <si>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</si>
  <si>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</si>
  <si>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</si>
  <si>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</si>
  <si>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</si>
  <si>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</si>
  <si>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</si>
  <si>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</si>
  <si>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</si>
  <si>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</si>
  <si>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</si>
  <si>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</si>
  <si>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</si>
  <si>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</si>
  <si>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</si>
  <si>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</si>
  <si>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</si>
  <si>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</si>
  <si>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</si>
  <si>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</si>
  <si>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</si>
  <si>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</si>
  <si>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</si>
  <si>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</si>
  <si>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</si>
  <si>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</si>
  <si>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</si>
  <si>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</si>
  <si>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</si>
  <si>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</si>
  <si>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</si>
  <si>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</si>
  <si>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</si>
  <si>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</si>
  <si>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</si>
  <si>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</si>
  <si>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</si>
  <si>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</si>
  <si>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</si>
  <si>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</si>
  <si>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</si>
  <si>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</si>
  <si>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</si>
  <si>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</si>
  <si>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</si>
  <si>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</si>
  <si>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</si>
  <si>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</si>
  <si>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</si>
  <si>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</si>
  <si>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</si>
  <si>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</si>
  <si>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</si>
  <si>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</si>
  <si>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</si>
  <si>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</si>
  <si>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</si>
  <si>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</si>
  <si>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</si>
  <si>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</si>
  <si>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</si>
  <si>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</si>
  <si>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</si>
  <si>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</si>
  <si>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</si>
  <si>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</si>
  <si>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</si>
  <si>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</si>
  <si>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</si>
  <si>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</si>
  <si>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</si>
  <si>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</si>
  <si>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</si>
  <si>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</si>
  <si>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</si>
  <si>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</si>
  <si>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</si>
  <si>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</si>
  <si>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</si>
  <si>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</si>
  <si>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</si>
  <si>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</si>
  <si>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</si>
  <si>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</si>
  <si>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</si>
  <si>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</si>
  <si>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</si>
  <si>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</si>
  <si>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</si>
  <si>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</si>
  <si>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</si>
  <si>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</si>
  <si>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</si>
  <si>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</si>
  <si>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</si>
  <si>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</si>
  <si>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</si>
  <si>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</si>
  <si>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</si>
  <si>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</si>
  <si>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</si>
  <si>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</si>
  <si>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</si>
  <si>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</si>
  <si>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</si>
  <si>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</si>
  <si>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</si>
  <si>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</si>
  <si>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</si>
  <si>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</si>
  <si>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</si>
  <si>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</si>
  <si>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</si>
  <si>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</si>
  <si>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</si>
  <si>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</si>
  <si>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</si>
  <si>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</si>
  <si>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</si>
  <si>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</si>
  <si>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</si>
  <si>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</si>
  <si>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</si>
  <si>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</si>
  <si>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</si>
  <si>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</si>
  <si>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</si>
  <si>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</si>
  <si>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</si>
  <si>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</si>
  <si>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</si>
  <si>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</si>
  <si>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</si>
  <si>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</si>
  <si>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</si>
  <si>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</si>
  <si>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</si>
  <si>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</si>
  <si>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</si>
  <si>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</si>
  <si>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</si>
  <si>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</si>
  <si>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</si>
  <si>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</si>
  <si>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</si>
  <si>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</si>
  <si>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</si>
  <si>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</si>
  <si>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</si>
  <si>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</si>
  <si>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</si>
  <si>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</si>
  <si>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</si>
  <si>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</si>
  <si>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</si>
  <si>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</si>
  <si>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</si>
  <si>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</si>
  <si>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</si>
  <si>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</si>
  <si>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</si>
  <si>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</si>
  <si>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</si>
  <si>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</si>
  <si>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</si>
  <si>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</si>
  <si>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</si>
  <si>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</si>
  <si>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</si>
  <si>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</si>
  <si>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</si>
  <si>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</si>
  <si>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</si>
  <si>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</si>
  <si>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</si>
  <si>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</si>
  <si>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</si>
  <si>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</si>
  <si>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</si>
  <si>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</si>
  <si>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</si>
  <si>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</si>
  <si>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</si>
  <si>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</si>
  <si>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</si>
  <si>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</si>
  <si>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</si>
  <si>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</si>
  <si>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</si>
  <si>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</si>
  <si>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</si>
  <si>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</si>
  <si>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</si>
  <si>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</si>
  <si>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</si>
  <si>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</si>
  <si>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</si>
  <si>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</si>
  <si>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</si>
  <si>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</si>
  <si>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</si>
  <si>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</si>
  <si>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</si>
  <si>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</si>
  <si>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</si>
  <si>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</si>
  <si>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</si>
  <si>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</si>
  <si>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</si>
  <si>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</si>
  <si>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</si>
  <si>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</si>
  <si>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</si>
  <si>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</si>
  <si>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</si>
  <si>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</si>
  <si>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</si>
  <si>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</si>
  <si>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</si>
  <si>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</si>
  <si>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</si>
  <si>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</si>
  <si>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</si>
  <si>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</si>
  <si>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</si>
  <si>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</si>
  <si>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</si>
  <si>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</si>
  <si>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</si>
  <si>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</si>
  <si>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</si>
  <si>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</si>
  <si>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</si>
  <si>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</si>
  <si>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</si>
  <si>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</si>
  <si>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</si>
  <si>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</si>
  <si>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</si>
  <si>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</si>
  <si>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</si>
  <si>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</si>
  <si>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</si>
  <si>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</si>
  <si>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</si>
  <si>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</si>
  <si>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</si>
  <si>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</si>
  <si>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</si>
  <si>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</si>
  <si>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</si>
  <si>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</si>
  <si>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</si>
  <si>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</si>
  <si>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</si>
  <si>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</si>
  <si>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</si>
  <si>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</si>
  <si>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</si>
  <si>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</si>
  <si>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</si>
  <si>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</si>
  <si>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</si>
  <si>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</si>
  <si>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</si>
  <si>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</si>
  <si>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</si>
  <si>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</si>
  <si>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</si>
  <si>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</si>
  <si>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</si>
  <si>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</si>
  <si>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</si>
  <si>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</si>
  <si>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</si>
  <si>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</si>
  <si>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</si>
  <si>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</si>
  <si>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</si>
  <si>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</si>
  <si>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</si>
  <si>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</si>
  <si>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</si>
  <si>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</si>
  <si>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</si>
  <si>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</si>
  <si>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</si>
  <si>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</si>
  <si>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</si>
  <si>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</si>
  <si>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</si>
  <si>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</si>
  <si>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</si>
  <si>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</si>
  <si>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</si>
  <si>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</si>
  <si>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</si>
  <si>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</si>
  <si>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</si>
  <si>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</si>
  <si>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</si>
  <si>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</si>
  <si>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</si>
  <si>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</si>
  <si>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</si>
  <si>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</si>
  <si>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</si>
  <si>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</si>
  <si>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</si>
  <si>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</si>
  <si>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</si>
  <si>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</si>
  <si>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</si>
  <si>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</si>
  <si>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</si>
  <si>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</si>
  <si>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</si>
  <si>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</si>
  <si>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</si>
  <si>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</si>
  <si>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</si>
  <si>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</si>
  <si>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</si>
  <si>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</si>
  <si>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</si>
  <si>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</si>
  <si>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</si>
  <si>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</si>
  <si>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</si>
  <si>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</si>
  <si>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</si>
  <si>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</si>
  <si>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</si>
  <si>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</si>
  <si>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</si>
  <si>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</si>
  <si>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</si>
  <si>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</si>
  <si>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</si>
  <si>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</si>
  <si>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</si>
  <si>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</si>
  <si>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</si>
  <si>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</si>
  <si>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</si>
  <si>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</si>
  <si>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</si>
  <si>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</si>
  <si>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</si>
  <si>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</si>
  <si>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</si>
  <si>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</si>
  <si>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</si>
  <si>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</si>
  <si>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</si>
  <si>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</si>
  <si>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</si>
  <si>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</si>
  <si>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</si>
  <si>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</si>
  <si>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</si>
  <si>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</si>
  <si>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</si>
  <si>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</si>
  <si>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</si>
  <si>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</si>
  <si>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</si>
  <si>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</si>
  <si>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</si>
  <si>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</si>
  <si>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</si>
  <si>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</si>
  <si>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</si>
  <si>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</si>
  <si>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</si>
  <si>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</si>
  <si>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</si>
  <si>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</si>
  <si>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</si>
  <si>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</si>
  <si>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</si>
  <si>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</si>
  <si>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</si>
  <si>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</si>
  <si>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</si>
  <si>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</si>
  <si>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</si>
  <si>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</si>
  <si>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</si>
  <si>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</si>
  <si>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</si>
  <si>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</si>
  <si>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</si>
  <si>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</si>
  <si>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</si>
  <si>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</si>
  <si>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</si>
  <si>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</si>
  <si>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</si>
  <si>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</si>
  <si>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</si>
  <si>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</si>
  <si>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</si>
  <si>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</si>
  <si>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</si>
  <si>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</si>
  <si>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</si>
  <si>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</si>
  <si>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</si>
  <si>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</si>
  <si>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</si>
  <si>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</si>
  <si>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</si>
  <si>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</si>
  <si>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</si>
  <si>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</si>
  <si>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</si>
  <si>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</si>
  <si>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</si>
  <si>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</si>
  <si>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</si>
  <si>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</si>
  <si>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</si>
  <si>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</si>
  <si>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</si>
  <si>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</si>
  <si>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</si>
  <si>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</si>
  <si>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</si>
  <si>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</si>
  <si>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</si>
  <si>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</si>
  <si>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</si>
  <si>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</si>
  <si>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</si>
  <si>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</si>
  <si>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</si>
  <si>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</si>
  <si>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</si>
  <si>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</si>
  <si>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</si>
  <si>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</si>
  <si>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</si>
  <si>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</si>
  <si>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</si>
  <si>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</si>
  <si>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</si>
  <si>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</si>
  <si>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</si>
  <si>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</si>
  <si>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</si>
  <si>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</si>
  <si>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</si>
  <si>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</si>
  <si>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</si>
  <si>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</si>
  <si>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</si>
  <si>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</si>
  <si>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</si>
  <si>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</si>
  <si>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</si>
  <si>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</si>
  <si>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</si>
  <si>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</si>
  <si>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</si>
  <si>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</si>
  <si>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</si>
  <si>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</si>
  <si>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</si>
  <si>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</si>
  <si>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</si>
  <si>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</si>
  <si>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</si>
  <si>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</si>
  <si>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</si>
  <si>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</si>
  <si>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</si>
  <si>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</si>
  <si>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</si>
  <si>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</si>
  <si>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</si>
  <si>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</si>
  <si>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</si>
  <si>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</si>
  <si>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</si>
  <si>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</si>
  <si>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</si>
  <si>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</si>
  <si>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</si>
  <si>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</si>
  <si>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</si>
  <si>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</si>
  <si>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</si>
  <si>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</si>
  <si>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</si>
  <si>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</si>
  <si>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</si>
  <si>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</si>
  <si>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</si>
  <si>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</si>
  <si>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</si>
  <si>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</si>
  <si>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</si>
  <si>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</si>
  <si>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</si>
  <si>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</si>
  <si>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</si>
  <si>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</si>
  <si>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</si>
  <si>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</si>
  <si>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</si>
  <si>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</si>
  <si>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</si>
  <si>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</si>
  <si>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</si>
  <si>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</si>
  <si>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</si>
  <si>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</si>
  <si>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</si>
  <si>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</si>
  <si>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</si>
  <si>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</si>
  <si>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</si>
  <si>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</si>
  <si>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</si>
  <si>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</si>
  <si>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</si>
  <si>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</si>
  <si>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</si>
  <si>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</si>
  <si>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</si>
  <si>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</si>
  <si>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</si>
  <si>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</si>
  <si>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</si>
  <si>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</si>
  <si>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</si>
  <si>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</si>
  <si>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</si>
  <si>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</si>
  <si>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</si>
  <si>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</si>
  <si>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</si>
  <si>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</si>
  <si>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</si>
  <si>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</si>
  <si>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</si>
  <si>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</si>
  <si>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</si>
  <si>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</si>
  <si>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</si>
  <si>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</si>
  <si>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</si>
  <si>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</si>
  <si>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</si>
  <si>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</si>
  <si>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</si>
  <si>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</si>
  <si>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</si>
  <si>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</si>
  <si>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</si>
  <si>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</si>
  <si>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</si>
  <si>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</si>
  <si>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</si>
  <si>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</si>
  <si>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</si>
  <si>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</si>
  <si>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</si>
  <si>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</si>
  <si>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</si>
  <si>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</si>
  <si>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</si>
  <si>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</si>
  <si>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</si>
  <si>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</si>
  <si>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</si>
  <si>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</si>
  <si>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</si>
  <si>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</si>
  <si>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</si>
  <si>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</si>
  <si>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</si>
  <si>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</si>
  <si>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</si>
  <si>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</si>
  <si>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</si>
  <si>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</si>
  <si>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</si>
  <si>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</si>
  <si>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</si>
  <si>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</si>
  <si>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</si>
  <si>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</si>
  <si>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</si>
  <si>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</si>
  <si>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</si>
  <si>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</si>
  <si>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</si>
  <si>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</si>
  <si>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</si>
  <si>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</si>
  <si>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</si>
  <si>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</si>
  <si>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</si>
  <si>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</si>
  <si>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</si>
  <si>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</si>
  <si>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</si>
  <si>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</si>
  <si>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</si>
  <si>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</si>
  <si>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</si>
  <si>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</si>
  <si>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</si>
  <si>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</si>
  <si>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</si>
  <si>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</si>
  <si>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</si>
  <si>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</si>
  <si>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</si>
  <si>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</si>
  <si>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</si>
  <si>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</si>
  <si>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</si>
  <si>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</si>
  <si>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</si>
  <si>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</si>
  <si>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</si>
  <si>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</si>
  <si>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</si>
  <si>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</si>
  <si>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</si>
  <si>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</si>
  <si>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</si>
  <si>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</si>
  <si>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</si>
  <si>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</si>
  <si>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</si>
  <si>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</si>
  <si>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</si>
  <si>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</si>
  <si>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</si>
  <si>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</si>
  <si>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</si>
  <si>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</si>
  <si>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</si>
  <si>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</si>
  <si>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</si>
  <si>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</si>
  <si>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</si>
  <si>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</si>
  <si>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</si>
  <si>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</si>
  <si>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</si>
  <si>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</si>
  <si>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</si>
  <si>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</si>
  <si>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</si>
  <si>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</si>
  <si>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</si>
  <si>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</si>
  <si>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</si>
  <si>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</si>
  <si>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</si>
  <si>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</si>
  <si>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</si>
  <si>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</si>
  <si>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</si>
  <si>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</si>
  <si>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</si>
  <si>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</si>
  <si>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</si>
  <si>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</si>
  <si>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</si>
  <si>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</si>
  <si>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</si>
  <si>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</si>
  <si>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</si>
  <si>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</si>
  <si>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</si>
  <si>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</si>
  <si>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</si>
  <si>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</si>
  <si>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</si>
  <si>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</si>
  <si>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</si>
  <si>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</si>
  <si>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</si>
  <si>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</si>
  <si>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</si>
  <si>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</si>
  <si>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</si>
  <si>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</si>
  <si>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</si>
  <si>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</si>
  <si>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</si>
  <si>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</si>
  <si>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</si>
  <si>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</si>
  <si>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</si>
  <si>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</si>
  <si>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</si>
  <si>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</si>
  <si>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</si>
  <si>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</si>
  <si>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</si>
  <si>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</si>
  <si>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</si>
  <si>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</si>
  <si>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</si>
  <si>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</si>
  <si>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</si>
  <si>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</si>
  <si>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</si>
  <si>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</si>
  <si>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</si>
  <si>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</si>
  <si>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</si>
  <si>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</si>
  <si>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</si>
  <si>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</si>
  <si>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</si>
  <si>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</si>
  <si>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</si>
  <si>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</si>
  <si>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</si>
  <si>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</si>
  <si>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</si>
  <si>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</si>
  <si>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</si>
  <si>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</si>
  <si>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</si>
  <si>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</si>
  <si>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</si>
  <si>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</si>
  <si>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</si>
  <si>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</si>
  <si>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</si>
  <si>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</si>
  <si>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</si>
  <si>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</si>
  <si>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</si>
  <si>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</si>
  <si>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</si>
  <si>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</si>
  <si>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</si>
  <si>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</si>
  <si>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</si>
  <si>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</si>
  <si>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</si>
  <si>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</si>
  <si>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</si>
  <si>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</si>
  <si>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</si>
  <si>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</si>
  <si>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</si>
  <si>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</si>
  <si>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</si>
  <si>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</si>
  <si>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</si>
  <si>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</si>
  <si>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</si>
  <si>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</si>
  <si>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</si>
  <si>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</si>
  <si>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</si>
  <si>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</si>
  <si>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</si>
  <si>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</si>
  <si>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</si>
  <si>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</si>
  <si>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</si>
  <si>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</si>
  <si>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</si>
  <si>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</si>
  <si>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</si>
  <si>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</si>
  <si>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</si>
  <si>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</si>
  <si>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</si>
  <si>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</si>
  <si>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</si>
  <si>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</si>
  <si>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</si>
  <si>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</si>
  <si>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</si>
  <si>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</si>
  <si>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</si>
  <si>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</si>
  <si>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</si>
  <si>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</si>
  <si>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</si>
  <si>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</si>
  <si>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</si>
  <si>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</si>
  <si>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</si>
  <si>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</si>
  <si>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</si>
  <si>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</si>
  <si>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</si>
  <si>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</si>
  <si>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</si>
  <si>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</si>
  <si>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</si>
  <si>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</si>
  <si>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</si>
  <si>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</si>
  <si>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</si>
  <si>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</si>
  <si>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</si>
  <si>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</si>
  <si>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</si>
  <si>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</si>
  <si>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</si>
  <si>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</si>
  <si>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</si>
  <si>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</si>
  <si>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</si>
  <si>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</si>
  <si>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</si>
  <si>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</si>
  <si>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</si>
  <si>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</si>
  <si>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</si>
  <si>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</si>
  <si>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</si>
  <si>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</si>
  <si>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</si>
  <si>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</si>
  <si>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</si>
  <si>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</si>
  <si>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</si>
  <si>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</si>
  <si>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</si>
  <si>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</si>
  <si>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</si>
  <si>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</si>
  <si>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</si>
  <si>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</si>
  <si>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</si>
  <si>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</si>
  <si>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</si>
  <si>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</si>
  <si>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</si>
  <si>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</si>
  <si>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</si>
  <si>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</si>
  <si>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</si>
  <si>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</si>
  <si>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</si>
  <si>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</si>
  <si>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</si>
  <si>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</si>
  <si>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</si>
  <si>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</si>
  <si>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</si>
  <si>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</si>
  <si>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</si>
  <si>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</si>
  <si>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</si>
  <si>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</si>
  <si>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</si>
  <si>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</si>
  <si>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</si>
  <si>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</si>
  <si>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</si>
  <si>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</si>
  <si>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</si>
  <si>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</si>
  <si>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</si>
  <si>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</si>
  <si>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</si>
  <si>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</si>
  <si>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</si>
  <si>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</si>
  <si>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</si>
  <si>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</si>
  <si>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</si>
  <si>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</si>
  <si>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</si>
  <si>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</si>
  <si>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</si>
  <si>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</si>
  <si>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</si>
  <si>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</si>
  <si>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</si>
  <si>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</si>
  <si>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</si>
  <si>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</si>
  <si>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</si>
  <si>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</si>
  <si>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</si>
  <si>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</si>
  <si>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</si>
  <si>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</si>
  <si>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</si>
  <si>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</si>
  <si>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</si>
  <si>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</si>
  <si>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</si>
  <si>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</si>
  <si>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</si>
  <si>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</si>
  <si>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</si>
  <si>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</si>
  <si>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</si>
  <si>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</si>
  <si>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</si>
  <si>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</si>
  <si>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</si>
  <si>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</si>
  <si>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</si>
  <si>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</si>
  <si>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</si>
  <si>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</si>
  <si>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</si>
  <si>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</si>
  <si>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</si>
  <si>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</si>
  <si>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</si>
  <si>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</si>
  <si>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</si>
  <si>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</si>
  <si>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</si>
  <si>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</si>
  <si>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</si>
  <si>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</si>
  <si>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</si>
  <si>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</si>
  <si>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</si>
  <si>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</si>
  <si>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</si>
  <si>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</si>
  <si>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</si>
  <si>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</si>
  <si>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</si>
  <si>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</si>
  <si>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</si>
  <si>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</si>
  <si>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</si>
  <si>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</si>
  <si>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</si>
  <si>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</si>
  <si>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</si>
  <si>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</si>
  <si>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</si>
  <si>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</si>
  <si>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</si>
  <si>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</si>
  <si>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</si>
  <si>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</si>
  <si>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</si>
  <si>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</si>
  <si>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</si>
  <si>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</si>
  <si>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</si>
  <si>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</si>
  <si>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</si>
  <si>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</si>
  <si>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</si>
  <si>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</si>
  <si>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</si>
  <si>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</si>
  <si>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</si>
  <si>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</si>
  <si>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</si>
  <si>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</si>
  <si>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</si>
  <si>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</si>
  <si>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</si>
  <si>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</si>
  <si>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</si>
  <si>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</si>
  <si>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</si>
  <si>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</si>
  <si>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</si>
  <si>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</si>
  <si>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</si>
  <si>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</si>
  <si>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</si>
  <si>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</si>
  <si>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</si>
  <si>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</si>
  <si>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</si>
  <si>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</si>
  <si>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</si>
  <si>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</si>
  <si>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</si>
  <si>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</si>
  <si>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</si>
  <si>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</si>
  <si>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</si>
  <si>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</si>
  <si>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</si>
  <si>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</si>
  <si>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</si>
  <si>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</si>
  <si>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</si>
  <si>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</si>
  <si>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</si>
  <si>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</si>
  <si>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</si>
  <si>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</si>
  <si>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</si>
  <si>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</si>
  <si>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</si>
  <si>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</si>
  <si>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</si>
  <si>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</si>
  <si>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</si>
  <si>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</si>
  <si>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</si>
  <si>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</si>
  <si>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</si>
  <si>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</si>
  <si>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</si>
  <si>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</si>
  <si>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</si>
  <si>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</si>
  <si>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</si>
  <si>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</si>
  <si>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</si>
  <si>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</si>
  <si>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</si>
  <si>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</si>
  <si>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</si>
  <si>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</si>
  <si>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</si>
  <si>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</si>
  <si>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</si>
  <si>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</si>
  <si>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</si>
  <si>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</si>
  <si>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</si>
  <si>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</si>
  <si>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</si>
  <si>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</si>
  <si>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</si>
  <si>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</si>
  <si>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</si>
  <si>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</si>
  <si>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</si>
  <si>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</si>
  <si>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</si>
  <si>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</si>
  <si>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</si>
  <si>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</si>
  <si>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</si>
  <si>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</si>
  <si>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</si>
  <si>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</si>
  <si>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</si>
  <si>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</si>
  <si>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</si>
  <si>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</si>
  <si>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</si>
  <si>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</si>
  <si>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</si>
  <si>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</si>
  <si>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</si>
  <si>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</si>
  <si>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</si>
  <si>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</si>
  <si>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</si>
  <si>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</si>
  <si>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</si>
  <si>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</si>
  <si>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</si>
  <si>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</si>
  <si>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</si>
  <si>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</si>
  <si>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</si>
  <si>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</si>
  <si>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</si>
  <si>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</si>
  <si>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</si>
  <si>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</si>
  <si>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</si>
  <si>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</si>
  <si>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</si>
  <si>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</si>
  <si>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</si>
  <si>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</si>
  <si>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</si>
  <si>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</si>
  <si>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</si>
  <si>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</si>
  <si>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</si>
  <si>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</si>
  <si>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</si>
  <si>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</si>
  <si>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</si>
  <si>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</si>
  <si>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</si>
  <si>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</si>
  <si>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</si>
  <si>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</si>
  <si>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</si>
  <si>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</si>
  <si>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</si>
  <si>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</si>
  <si>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</si>
  <si>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</si>
  <si>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</si>
  <si>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</si>
  <si>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</si>
  <si>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</si>
  <si>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</si>
  <si>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</si>
  <si>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</si>
  <si>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</si>
  <si>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</si>
  <si>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</si>
  <si>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</si>
  <si>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</si>
  <si>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</si>
  <si>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</si>
  <si>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</si>
  <si>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</si>
  <si>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</si>
  <si>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</si>
  <si>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</si>
  <si>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</si>
  <si>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</si>
  <si>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</si>
  <si>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</si>
  <si>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</si>
  <si>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</si>
  <si>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</si>
  <si>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</si>
  <si>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</si>
  <si>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</si>
  <si>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</si>
  <si>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</si>
  <si>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</si>
  <si>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</si>
  <si>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</si>
  <si>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</si>
  <si>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</si>
  <si>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</si>
  <si>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</si>
  <si>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</si>
  <si>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</si>
  <si>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</si>
  <si>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</si>
  <si>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</si>
  <si>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</si>
  <si>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</si>
  <si>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</si>
  <si>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</si>
  <si>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</si>
  <si>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</si>
  <si>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</si>
  <si>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</si>
  <si>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</si>
  <si>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</si>
  <si>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</si>
  <si>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</si>
  <si>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</si>
  <si>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</si>
  <si>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</si>
  <si>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</si>
  <si>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</si>
  <si>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</si>
  <si>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</si>
  <si>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</si>
  <si>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</si>
  <si>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</si>
  <si>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</si>
  <si>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</si>
  <si>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</si>
  <si>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</si>
  <si>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</si>
  <si>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</si>
  <si>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</si>
  <si>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</si>
  <si>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</si>
  <si>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</si>
  <si>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</si>
  <si>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</si>
  <si>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</si>
  <si>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</si>
  <si>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</si>
  <si>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</si>
  <si>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</si>
  <si>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</si>
  <si>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</si>
  <si>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</si>
  <si>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</si>
  <si>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</si>
  <si>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</si>
  <si>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</si>
  <si>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</si>
  <si>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</si>
  <si>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</si>
  <si>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</si>
  <si>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</si>
  <si>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</si>
  <si>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</si>
  <si>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</si>
  <si>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</si>
  <si>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</si>
  <si>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</si>
  <si>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</si>
  <si>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</si>
  <si>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</si>
  <si>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</si>
  <si>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</si>
  <si>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</si>
  <si>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</si>
  <si>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</si>
  <si>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</si>
  <si>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</si>
  <si>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</si>
  <si>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</si>
  <si>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</si>
  <si>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</si>
  <si>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</si>
  <si>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</si>
  <si>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</si>
  <si>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</si>
  <si>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</si>
  <si>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</si>
  <si>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</si>
  <si>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</si>
  <si>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</si>
  <si>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</si>
  <si>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</si>
  <si>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</si>
  <si>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</si>
  <si>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</si>
  <si>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</si>
  <si>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</si>
  <si>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</si>
  <si>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</si>
  <si>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</si>
  <si>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</si>
  <si>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</si>
  <si>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</si>
  <si>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</si>
  <si>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</si>
  <si>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</si>
  <si>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</si>
  <si>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</si>
  <si>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</si>
  <si>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</si>
  <si>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</si>
  <si>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</si>
  <si>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</si>
  <si>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</si>
  <si>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</si>
  <si>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</si>
  <si>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</si>
  <si>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</si>
  <si>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</si>
  <si>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</si>
  <si>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</si>
  <si>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</si>
  <si>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</si>
  <si>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</si>
  <si>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</si>
  <si>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</si>
  <si>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</si>
  <si>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</si>
  <si>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</si>
  <si>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</si>
  <si>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</si>
  <si>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</si>
  <si>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</si>
  <si>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</si>
  <si>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</si>
  <si>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</si>
  <si>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</si>
  <si>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</si>
  <si>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</si>
  <si>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</si>
  <si>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</si>
  <si>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</si>
  <si>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</si>
  <si>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</si>
  <si>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</si>
  <si>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</si>
  <si>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</si>
  <si>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</si>
  <si>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</si>
  <si>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</si>
  <si>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</si>
  <si>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</si>
  <si>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</si>
  <si>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</si>
  <si>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</si>
  <si>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</si>
  <si>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</si>
  <si>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</si>
  <si>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</si>
  <si>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</si>
  <si>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</si>
  <si>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</si>
  <si>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</si>
  <si>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</si>
  <si>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</si>
  <si>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</si>
  <si>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</si>
  <si>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</si>
  <si>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</si>
  <si>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</si>
  <si>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</si>
  <si>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</si>
  <si>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</si>
  <si>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</si>
  <si>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</si>
  <si>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</si>
  <si>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</si>
  <si>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</si>
  <si>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</si>
  <si>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</si>
  <si>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</si>
  <si>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</si>
  <si>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</si>
  <si>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</si>
  <si>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</si>
  <si>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</si>
  <si>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</si>
  <si>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</si>
  <si>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</si>
  <si>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</si>
  <si>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</si>
  <si>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</si>
  <si>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</si>
  <si>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</si>
  <si>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</si>
  <si>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</si>
  <si>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</si>
  <si>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</si>
  <si>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</si>
  <si>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</si>
  <si>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</si>
  <si>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</si>
  <si>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</si>
  <si>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</si>
  <si>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</si>
  <si>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</si>
  <si>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</si>
  <si>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</si>
  <si>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</si>
  <si>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</si>
  <si>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</si>
  <si>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</si>
  <si>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</si>
  <si>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</si>
  <si>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</si>
  <si>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</si>
  <si>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</si>
  <si>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</si>
  <si>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</si>
  <si>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</si>
  <si>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</si>
  <si>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</si>
  <si>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</si>
  <si>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</si>
  <si>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</si>
  <si>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</si>
  <si>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</si>
  <si>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</si>
  <si>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</si>
  <si>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</si>
  <si>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</si>
  <si>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</si>
  <si>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</si>
  <si>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</si>
  <si>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</si>
  <si>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</si>
  <si>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</si>
  <si>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</si>
  <si>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</si>
  <si>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</si>
  <si>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</si>
  <si>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</si>
  <si>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</si>
  <si>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</si>
  <si>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</si>
  <si>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</si>
  <si>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</si>
  <si>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</si>
  <si>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</si>
  <si>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</si>
  <si>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</si>
  <si>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</si>
  <si>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</si>
  <si>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</si>
  <si>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</si>
  <si>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</si>
  <si>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</si>
  <si>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</si>
  <si>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</si>
  <si>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</si>
  <si>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</si>
  <si>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</si>
  <si>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</si>
  <si>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</si>
  <si>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</si>
  <si>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</si>
  <si>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</si>
  <si>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</si>
  <si>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</si>
  <si>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</si>
  <si>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</si>
  <si>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</si>
  <si>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</si>
  <si>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</si>
  <si>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</si>
  <si>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</si>
  <si>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</si>
  <si>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</si>
  <si>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</si>
  <si>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</si>
  <si>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</si>
  <si>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</si>
  <si>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</si>
  <si>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</si>
  <si>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</si>
  <si>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</si>
  <si>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</si>
  <si>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</si>
  <si>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</si>
  <si>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</si>
  <si>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</si>
  <si>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</si>
  <si>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</si>
  <si>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</si>
  <si>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</si>
  <si>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</si>
  <si>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</si>
  <si>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</si>
  <si>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</si>
  <si>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</si>
  <si>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</si>
  <si>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</si>
  <si>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</si>
  <si>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</si>
  <si>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</si>
  <si>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</si>
  <si>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</si>
  <si>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</si>
  <si>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</si>
  <si>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</si>
  <si>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</si>
  <si>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</si>
  <si>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</si>
  <si>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</si>
  <si>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</si>
  <si>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</si>
  <si>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</si>
  <si>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</si>
  <si>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</si>
  <si>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</si>
  <si>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</si>
  <si>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</si>
  <si>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</si>
  <si>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</si>
  <si>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</si>
  <si>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</si>
  <si>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</si>
  <si>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</si>
  <si>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</si>
  <si>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</si>
  <si>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</si>
  <si>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</si>
  <si>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</si>
  <si>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</si>
  <si>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</si>
  <si>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</si>
  <si>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</si>
  <si>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</si>
  <si>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</si>
  <si>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</si>
  <si>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</si>
  <si>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</si>
  <si>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</si>
  <si>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</si>
  <si>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</si>
  <si>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</si>
  <si>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</si>
  <si>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</si>
  <si>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</si>
  <si>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</si>
  <si>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</si>
  <si>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</si>
  <si>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</si>
  <si>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</si>
  <si>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</si>
  <si>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</si>
  <si>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</si>
  <si>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</si>
  <si>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</si>
  <si>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</si>
  <si>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</si>
  <si>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</si>
  <si>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</si>
  <si>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</si>
  <si>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</si>
  <si>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</si>
  <si>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</si>
  <si>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</si>
  <si>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</si>
  <si>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</si>
  <si>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</si>
  <si>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</si>
  <si>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</si>
  <si>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</si>
  <si>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</si>
  <si>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</si>
  <si>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</si>
  <si>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</si>
  <si>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</si>
  <si>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</si>
  <si>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</si>
  <si>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</si>
  <si>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</si>
  <si>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</si>
  <si>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</si>
  <si>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</si>
  <si>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</si>
  <si>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</si>
  <si>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</si>
  <si>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</si>
  <si>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</si>
  <si>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</si>
  <si>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</si>
  <si>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</si>
  <si>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</si>
  <si>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</si>
  <si>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</si>
  <si>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</si>
  <si>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</si>
  <si>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</si>
  <si>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</si>
  <si>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</si>
  <si>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</si>
  <si>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</si>
  <si>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</si>
  <si>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</si>
  <si>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</si>
  <si>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</si>
  <si>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</si>
  <si>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</si>
  <si>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</si>
  <si>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</si>
  <si>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</si>
  <si>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</si>
  <si>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</si>
  <si>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</si>
  <si>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</si>
  <si>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</si>
  <si>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</si>
  <si>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</si>
  <si>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</si>
  <si>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</si>
  <si>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</si>
  <si>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</si>
  <si>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</si>
  <si>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</si>
  <si>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</si>
  <si>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</si>
  <si>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</si>
  <si>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</si>
  <si>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</si>
  <si>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</si>
  <si>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</si>
  <si>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</si>
  <si>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</si>
  <si>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</si>
  <si>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</si>
  <si>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</si>
  <si>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</si>
  <si>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</si>
  <si>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</si>
  <si>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</si>
  <si>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</si>
  <si>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</si>
  <si>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</si>
  <si>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</si>
  <si>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</si>
  <si>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</si>
  <si>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</si>
  <si>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</si>
  <si>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</si>
  <si>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</si>
  <si>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</si>
  <si>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</si>
  <si>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</si>
  <si>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</si>
  <si>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</si>
  <si>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</si>
  <si>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</si>
  <si>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</si>
  <si>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</si>
  <si>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</si>
  <si>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</si>
  <si>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</si>
  <si>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</si>
  <si>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</si>
  <si>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</si>
  <si>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</si>
  <si>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</si>
  <si>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</si>
  <si>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</si>
  <si>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</si>
  <si>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</si>
  <si>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</si>
  <si>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</si>
  <si>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</si>
  <si>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</si>
  <si>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</si>
  <si>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</si>
  <si>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</si>
  <si>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</si>
  <si>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</si>
  <si>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</si>
  <si>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</si>
  <si>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</si>
  <si>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</si>
  <si>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</si>
  <si>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</si>
  <si>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</si>
  <si>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</si>
  <si>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</si>
  <si>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</si>
  <si>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</si>
  <si>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</si>
  <si>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</si>
  <si>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</si>
  <si>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</si>
  <si>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</si>
  <si>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</si>
  <si>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</si>
  <si>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</si>
  <si>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</si>
  <si>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</si>
  <si>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</si>
  <si>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</si>
  <si>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</si>
  <si>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</si>
  <si>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</si>
  <si>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</si>
  <si>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</si>
  <si>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</si>
  <si>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</si>
  <si>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</si>
  <si>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</si>
  <si>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</si>
  <si>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</si>
  <si>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</si>
  <si>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</si>
  <si>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</si>
  <si>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</si>
  <si>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</si>
  <si>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</si>
  <si>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</si>
  <si>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</si>
  <si>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</si>
  <si>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</si>
  <si>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</si>
  <si>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</si>
  <si>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</si>
  <si>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</si>
  <si>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</si>
  <si>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</si>
  <si>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</si>
  <si>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</si>
  <si>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</si>
  <si>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</si>
  <si>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</si>
  <si>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</si>
  <si>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</si>
  <si>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</si>
  <si>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</si>
  <si>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</si>
  <si>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</si>
  <si>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</si>
  <si>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</si>
  <si>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</si>
  <si>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</si>
  <si>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</si>
  <si>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</si>
  <si>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</si>
  <si>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</si>
  <si>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</si>
  <si>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</si>
  <si>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</si>
  <si>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</si>
  <si>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</si>
  <si>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</si>
  <si>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</si>
  <si>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</si>
  <si>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</si>
  <si>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</si>
  <si>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</si>
  <si>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</si>
  <si>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</si>
  <si>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</si>
  <si>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</si>
  <si>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</si>
  <si>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</si>
  <si>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</si>
  <si>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</si>
  <si>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</si>
  <si>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</si>
  <si>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</si>
  <si>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</si>
  <si>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</si>
  <si>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</si>
  <si>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</si>
  <si>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</si>
  <si>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</si>
  <si>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</si>
  <si>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</si>
  <si>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</si>
  <si>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</si>
  <si>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</si>
  <si>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</si>
  <si>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</si>
  <si>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</si>
  <si>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</si>
  <si>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</si>
  <si>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</si>
  <si>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</si>
  <si>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</si>
  <si>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</si>
  <si>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</si>
  <si>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</si>
  <si>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</si>
  <si>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</si>
  <si>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</si>
  <si>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</si>
  <si>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</si>
  <si>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</si>
  <si>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</si>
  <si>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</si>
  <si>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</si>
  <si>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</si>
  <si>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</si>
  <si>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</si>
  <si>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</si>
  <si>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</si>
  <si>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</si>
  <si>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</si>
  <si>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</si>
  <si>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</si>
  <si>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</si>
  <si>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</si>
  <si>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</si>
  <si>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</si>
  <si>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</si>
  <si>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</si>
  <si>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</si>
  <si>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</si>
  <si>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</si>
  <si>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</si>
  <si>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</si>
  <si>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</si>
  <si>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</si>
  <si>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</si>
  <si>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</si>
  <si>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</si>
  <si>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</si>
  <si>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</si>
  <si>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</si>
  <si>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</si>
  <si>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</si>
  <si>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</si>
  <si>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</si>
  <si>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</si>
  <si>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</si>
  <si>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</si>
  <si>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</si>
  <si>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</si>
  <si>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</si>
  <si>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</si>
  <si>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</si>
  <si>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</si>
  <si>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</si>
  <si>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</si>
  <si>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</si>
  <si>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</si>
  <si>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</si>
  <si>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</si>
  <si>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</si>
  <si>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</si>
  <si>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</si>
  <si>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</si>
  <si>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</si>
  <si>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</si>
  <si>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</si>
  <si>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</si>
  <si>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</si>
  <si>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</si>
  <si>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</si>
  <si>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</si>
  <si>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</si>
  <si>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</si>
  <si>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</si>
  <si>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</si>
  <si>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</si>
  <si>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</si>
  <si>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</si>
  <si>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</si>
  <si>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</si>
  <si>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</si>
  <si>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</si>
  <si>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</si>
  <si>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</si>
  <si>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</si>
  <si>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</si>
  <si>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</si>
  <si>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</si>
  <si>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</si>
  <si>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</si>
  <si>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</si>
  <si>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</si>
  <si>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</si>
  <si>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</si>
  <si>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</si>
  <si>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</si>
  <si>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</si>
  <si>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</si>
  <si>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</si>
  <si>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</si>
  <si>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</si>
  <si>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</si>
  <si>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</si>
  <si>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</si>
  <si>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</si>
  <si>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</si>
  <si>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</si>
  <si>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</si>
  <si>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</si>
  <si>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</si>
  <si>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</si>
  <si>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</si>
  <si>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</si>
  <si>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</si>
  <si>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</si>
  <si>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</si>
  <si>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</si>
  <si>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</si>
  <si>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</si>
  <si>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</si>
  <si>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</si>
  <si>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</si>
  <si>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</si>
  <si>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</si>
  <si>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</si>
  <si>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</si>
  <si>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</si>
  <si>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</si>
  <si>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</si>
  <si>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</si>
  <si>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</si>
  <si>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</si>
  <si>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</si>
  <si>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</si>
  <si>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</si>
  <si>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</si>
  <si>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</si>
  <si>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</si>
  <si>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</si>
  <si>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</si>
  <si>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</si>
  <si>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</si>
  <si>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</si>
  <si>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</si>
  <si>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</si>
  <si>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</si>
  <si>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</si>
  <si>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</si>
  <si>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</si>
  <si>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</si>
  <si>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</si>
  <si>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</si>
  <si>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</si>
  <si>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</si>
  <si>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</si>
  <si>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</si>
  <si>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</si>
  <si>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</si>
  <si>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</si>
  <si>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</si>
  <si>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</si>
  <si>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</si>
  <si>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</si>
  <si>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</si>
  <si>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</si>
  <si>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</si>
  <si>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</si>
  <si>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</si>
  <si>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</si>
  <si>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</si>
  <si>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</si>
  <si>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</si>
  <si>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</si>
  <si>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</si>
  <si>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</si>
  <si>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</si>
  <si>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</si>
  <si>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</si>
  <si>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</si>
  <si>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</si>
  <si>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</si>
  <si>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</si>
  <si>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</si>
  <si>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</si>
  <si>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</si>
  <si>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</si>
  <si>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</si>
  <si>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</si>
  <si>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</si>
  <si>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</si>
  <si>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</si>
  <si>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</si>
  <si>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</si>
  <si>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</si>
  <si>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</si>
  <si>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</si>
  <si>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</si>
  <si>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</si>
  <si>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</si>
  <si>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</si>
  <si>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</si>
  <si>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</si>
  <si>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</si>
  <si>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</si>
  <si>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</si>
  <si>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</si>
  <si>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</si>
  <si>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</si>
  <si>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</si>
  <si>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</si>
  <si>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</si>
  <si>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</si>
  <si>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</si>
  <si>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</si>
  <si>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</si>
  <si>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</si>
  <si>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</si>
  <si>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</si>
  <si>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</si>
  <si>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</si>
  <si>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</si>
  <si>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</si>
  <si>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</si>
  <si>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</si>
  <si>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</si>
  <si>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</si>
  <si>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</si>
  <si>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</si>
  <si>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</si>
  <si>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</si>
  <si>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</si>
  <si>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</si>
  <si>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</si>
  <si>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</si>
  <si>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</si>
  <si>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</si>
  <si>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</si>
  <si>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</si>
  <si>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</si>
  <si>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</si>
  <si>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</si>
  <si>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</si>
  <si>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</si>
  <si>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</si>
  <si>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</si>
  <si>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</si>
  <si>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</si>
  <si>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</si>
  <si>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</si>
  <si>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</si>
  <si>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</si>
  <si>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</si>
  <si>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</si>
  <si>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</si>
  <si>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</si>
  <si>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</si>
  <si>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</si>
  <si>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</si>
  <si>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</si>
  <si>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</si>
  <si>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</si>
  <si>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</si>
  <si>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</si>
  <si>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</si>
  <si>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</si>
  <si>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</si>
  <si>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</si>
  <si>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</si>
  <si>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</si>
  <si>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</si>
  <si>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</si>
  <si>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</si>
  <si>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</si>
  <si>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</si>
  <si>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</si>
  <si>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</si>
  <si>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</si>
  <si>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</si>
  <si>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</si>
  <si>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</si>
  <si>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</si>
  <si>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</si>
  <si>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</si>
  <si>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</si>
  <si>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</si>
  <si>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</si>
  <si>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</si>
  <si>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</si>
  <si>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</si>
  <si>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</si>
  <si>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</si>
  <si>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</si>
  <si>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</si>
  <si>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</si>
  <si>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</si>
  <si>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</si>
  <si>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</si>
  <si>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</si>
  <si>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</si>
  <si>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</si>
  <si>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</si>
  <si>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</si>
  <si>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</si>
  <si>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</si>
  <si>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</si>
  <si>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</si>
  <si>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</si>
  <si>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</si>
  <si>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</si>
  <si>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</si>
  <si>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</si>
  <si>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</si>
  <si>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</si>
  <si>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</si>
  <si>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</si>
  <si>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</si>
  <si>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</si>
  <si>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</si>
  <si>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</si>
  <si>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</si>
  <si>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</si>
  <si>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</si>
  <si>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</si>
  <si>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</si>
  <si>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</si>
  <si>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</si>
  <si>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</si>
  <si>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</si>
  <si>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</si>
  <si>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</si>
  <si>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</si>
  <si>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</si>
  <si>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</si>
  <si>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</si>
  <si>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</si>
  <si>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</si>
  <si>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</si>
  <si>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</si>
  <si>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</si>
  <si>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</si>
  <si>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</si>
  <si>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</si>
  <si>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</si>
  <si>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</si>
  <si>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</si>
  <si>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</si>
  <si>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</si>
  <si>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</si>
  <si>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</si>
  <si>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</si>
  <si>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</si>
  <si>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</si>
  <si>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</si>
  <si>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</si>
  <si>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</si>
  <si>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</si>
  <si>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</si>
  <si>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</si>
  <si>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</si>
  <si>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</si>
  <si>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</si>
  <si>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</si>
  <si>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</si>
  <si>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</si>
  <si>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</si>
  <si>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</si>
  <si>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</si>
  <si>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</si>
  <si>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</si>
  <si>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</si>
  <si>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</si>
  <si>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</si>
  <si>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</si>
  <si>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</si>
  <si>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</si>
  <si>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</si>
  <si>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</si>
  <si>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</si>
  <si>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</si>
  <si>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</si>
  <si>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</si>
  <si>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</si>
  <si>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</si>
  <si>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</si>
  <si>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</si>
  <si>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</si>
  <si>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</si>
  <si>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</si>
  <si>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</si>
  <si>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</si>
  <si>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</si>
  <si>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</si>
  <si>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</si>
  <si>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</si>
  <si>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</si>
  <si>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</si>
  <si>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</si>
  <si>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</si>
  <si>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</si>
  <si>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</si>
  <si>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</si>
  <si>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</si>
  <si>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</si>
  <si>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</si>
  <si>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</si>
  <si>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</si>
  <si>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</si>
  <si>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</si>
  <si>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</si>
  <si>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</si>
  <si>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</si>
  <si>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</si>
  <si>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</si>
  <si>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</si>
  <si>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</si>
  <si>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</si>
  <si>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</si>
  <si>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</si>
  <si>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</si>
  <si>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</si>
  <si>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</si>
  <si>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</si>
  <si>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</si>
  <si>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</si>
  <si>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</si>
  <si>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</si>
  <si>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</si>
  <si>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</si>
  <si>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</si>
  <si>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</si>
  <si>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</si>
  <si>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</si>
  <si>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</si>
  <si>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</si>
  <si>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</si>
  <si>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</si>
  <si>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</si>
  <si>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</si>
  <si>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</si>
  <si>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</si>
  <si>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</si>
  <si>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</si>
  <si>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</si>
  <si>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</si>
  <si>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</si>
  <si>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</si>
  <si>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</si>
  <si>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</si>
  <si>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</si>
  <si>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</si>
  <si>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</si>
  <si>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</si>
  <si>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</si>
  <si>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</si>
  <si>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</si>
  <si>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</si>
  <si>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</si>
  <si>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</si>
  <si>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</si>
  <si>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</si>
  <si>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</si>
  <si>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</si>
  <si>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</si>
  <si>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</si>
  <si>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</si>
  <si>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</si>
  <si>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</si>
  <si>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</si>
  <si>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</si>
  <si>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</si>
  <si>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</si>
  <si>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</si>
  <si>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</si>
  <si>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</si>
  <si>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</si>
  <si>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</si>
  <si>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</si>
  <si>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</si>
  <si>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</si>
  <si>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</si>
  <si>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</si>
  <si>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</si>
  <si>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</si>
  <si>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</si>
  <si>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</si>
  <si>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</si>
  <si>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</si>
  <si>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</si>
  <si>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</si>
  <si>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</si>
  <si>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</si>
  <si>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</si>
  <si>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</si>
  <si>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</si>
  <si>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</si>
  <si>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</si>
  <si>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</si>
  <si>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</si>
  <si>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</si>
  <si>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</si>
  <si>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</si>
  <si>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</si>
  <si>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</si>
  <si>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</si>
  <si>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</si>
  <si>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</si>
  <si>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</si>
  <si>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</si>
  <si>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</si>
  <si>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</si>
  <si>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</si>
  <si>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</si>
  <si>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</si>
  <si>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</si>
  <si>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</si>
  <si>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</si>
  <si>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</si>
  <si>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</si>
  <si>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</si>
  <si>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</si>
  <si>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</si>
  <si>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</si>
  <si>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</si>
  <si>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</si>
  <si>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</si>
  <si>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</si>
  <si>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</si>
  <si>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</si>
  <si>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</si>
  <si>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</si>
  <si>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</si>
  <si>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</si>
  <si>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</si>
  <si>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</si>
  <si>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</si>
  <si>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</si>
  <si>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</si>
  <si>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</si>
  <si>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</si>
  <si>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</si>
  <si>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</si>
  <si>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</si>
  <si>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</si>
  <si>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</si>
  <si>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</si>
  <si>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</si>
  <si>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</si>
  <si>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</si>
  <si>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</si>
  <si>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</si>
  <si>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</si>
  <si>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</si>
  <si>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</si>
  <si>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</si>
  <si>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</si>
  <si>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</si>
  <si>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</si>
  <si>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</si>
  <si>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</si>
  <si>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</si>
  <si>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</si>
  <si>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</si>
  <si>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</si>
  <si>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</si>
  <si>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</si>
  <si>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</si>
  <si>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</si>
  <si>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</si>
  <si>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</si>
  <si>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</si>
  <si>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</si>
  <si>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</si>
  <si>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</si>
  <si>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</si>
  <si>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</si>
  <si>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</si>
  <si>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</si>
  <si>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</si>
  <si>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</si>
  <si>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</si>
  <si>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</si>
  <si>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</si>
  <si>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</si>
  <si>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</si>
  <si>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</si>
  <si>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</si>
  <si>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</si>
  <si>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</si>
  <si>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</si>
  <si>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</si>
  <si>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</si>
  <si>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</si>
  <si>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</si>
  <si>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</si>
  <si>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</si>
  <si>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</si>
  <si>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</si>
  <si>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</si>
  <si>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</si>
  <si>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</si>
  <si>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</si>
  <si>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</si>
  <si>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</si>
  <si>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</si>
  <si>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</si>
  <si>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</si>
  <si>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</si>
  <si>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</si>
  <si>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</si>
  <si>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</si>
  <si>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</si>
  <si>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</si>
  <si>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</si>
  <si>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</si>
  <si>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</si>
  <si>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</si>
  <si>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</si>
  <si>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</si>
  <si>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</si>
  <si>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</si>
  <si>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</si>
  <si>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</si>
  <si>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</si>
  <si>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</si>
  <si>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</si>
  <si>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</si>
  <si>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</si>
  <si>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</si>
  <si>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</si>
  <si>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</si>
  <si>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</si>
  <si>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</si>
  <si>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</si>
  <si>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</si>
  <si>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</si>
  <si>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</si>
  <si>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</si>
  <si>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</si>
  <si>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</si>
  <si>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</si>
  <si>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</si>
  <si>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</si>
  <si>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</si>
  <si>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</si>
  <si>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</si>
  <si>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</si>
  <si>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</si>
  <si>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</si>
  <si>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</si>
  <si>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</si>
  <si>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</si>
  <si>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</si>
  <si>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</si>
  <si>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</si>
  <si>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</si>
  <si>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</si>
  <si>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</si>
  <si>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</si>
  <si>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</si>
  <si>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</si>
  <si>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</si>
  <si>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</si>
  <si>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</si>
  <si>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</si>
  <si>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</si>
  <si>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</si>
  <si>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</si>
  <si>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</si>
  <si>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</si>
  <si>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</si>
  <si>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</si>
  <si>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</si>
  <si>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</si>
  <si>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</si>
  <si>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</si>
  <si>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</si>
  <si>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</si>
  <si>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</si>
  <si>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</si>
  <si>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</si>
  <si>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</si>
  <si>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</si>
  <si>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</si>
  <si>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</si>
  <si>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</si>
  <si>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</si>
  <si>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</si>
  <si>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</si>
  <si>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</si>
  <si>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</si>
  <si>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</si>
  <si>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</si>
  <si>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</si>
  <si>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</si>
  <si>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</si>
  <si>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</si>
  <si>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</si>
  <si>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</si>
  <si>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</si>
  <si>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</si>
  <si>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</si>
  <si>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</si>
  <si>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</si>
  <si>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</si>
  <si>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</si>
  <si>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</si>
  <si>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</si>
  <si>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</si>
  <si>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</si>
  <si>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</si>
  <si>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</si>
  <si>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</si>
  <si>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</si>
  <si>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</si>
  <si>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</si>
  <si>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</si>
  <si>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</si>
  <si>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</si>
  <si>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</si>
  <si>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</si>
  <si>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</si>
  <si>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</si>
  <si>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</si>
  <si>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</si>
  <si>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</si>
  <si>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</si>
  <si>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</si>
  <si>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</si>
  <si>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</si>
  <si>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</si>
  <si>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</si>
  <si>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</si>
  <si>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</si>
  <si>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</si>
  <si>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</si>
  <si>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</si>
  <si>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</si>
  <si>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</si>
  <si>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</si>
  <si>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</si>
  <si>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</si>
  <si>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</si>
  <si>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</si>
  <si>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</si>
  <si>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</si>
  <si>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</si>
  <si>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</si>
  <si>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</si>
  <si>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</si>
  <si>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</si>
  <si>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</si>
  <si>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</si>
  <si>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</si>
  <si>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</si>
  <si>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</si>
  <si>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</si>
  <si>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</si>
  <si>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</si>
  <si>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</si>
  <si>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</si>
  <si>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</si>
  <si>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</si>
  <si>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</si>
  <si>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</si>
  <si>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</si>
  <si>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</si>
  <si>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</si>
  <si>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</si>
  <si>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</si>
  <si>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</si>
  <si>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</si>
  <si>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</si>
  <si>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</si>
  <si>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</si>
  <si>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</si>
  <si>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</si>
  <si>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</si>
  <si>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</si>
  <si>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</si>
  <si>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</si>
  <si>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</si>
  <si>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</si>
  <si>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</si>
  <si>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</si>
  <si>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</si>
  <si>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</si>
  <si>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</si>
  <si>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</si>
  <si>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</si>
  <si>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</si>
  <si>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</si>
  <si>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</si>
  <si>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</si>
  <si>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</si>
  <si>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</si>
  <si>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</si>
  <si>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</si>
  <si>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</si>
  <si>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</si>
  <si>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</si>
  <si>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</si>
  <si>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</si>
  <si>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</si>
  <si>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</si>
  <si>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</si>
  <si>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</si>
  <si>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</si>
  <si>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</si>
  <si>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</si>
  <si>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</si>
  <si>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</si>
  <si>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</si>
  <si>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</si>
  <si>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</si>
  <si>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</si>
  <si>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</si>
  <si>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</si>
  <si>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</si>
  <si>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</si>
  <si>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</si>
  <si>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</si>
  <si>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</si>
  <si>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</si>
  <si>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</si>
  <si>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</si>
  <si>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</si>
  <si>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</si>
  <si>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</si>
  <si>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</si>
  <si>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</si>
  <si>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</si>
  <si>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</si>
  <si>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</si>
  <si>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</si>
  <si>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</si>
  <si>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</si>
  <si>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</si>
  <si>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</si>
  <si>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</si>
  <si>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</si>
  <si>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</si>
  <si>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</si>
  <si>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</si>
  <si>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</si>
  <si>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</si>
  <si>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</si>
  <si>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</si>
  <si>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</si>
  <si>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</si>
  <si>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</si>
  <si>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</si>
  <si>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</si>
  <si>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</si>
  <si>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</si>
  <si>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</si>
  <si>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</si>
  <si>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</si>
  <si>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</si>
  <si>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</si>
  <si>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</si>
  <si>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</si>
  <si>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</si>
  <si>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</si>
  <si>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</si>
  <si>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</si>
  <si>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</si>
  <si>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</si>
  <si>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</si>
  <si>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</si>
  <si>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</si>
  <si>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</si>
  <si>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</si>
  <si>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</si>
  <si>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</si>
  <si>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</si>
  <si>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</si>
  <si>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</si>
  <si>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</si>
  <si>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</si>
  <si>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</si>
  <si>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</si>
  <si>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</si>
  <si>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</si>
  <si>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</si>
  <si>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</si>
  <si>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</si>
  <si>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</si>
  <si>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</si>
  <si>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</si>
  <si>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</si>
  <si>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</si>
  <si>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</si>
  <si>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</si>
  <si>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</si>
  <si>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</si>
  <si>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</si>
  <si>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</si>
  <si>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</si>
  <si>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</si>
  <si>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</si>
  <si>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</si>
  <si>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</si>
  <si>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</si>
  <si>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</si>
  <si>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</si>
  <si>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</si>
  <si>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</si>
  <si>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</si>
  <si>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</si>
  <si>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</si>
  <si>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</si>
  <si>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</si>
  <si>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</si>
  <si>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</si>
  <si>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</si>
  <si>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</si>
  <si>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</si>
  <si>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</si>
  <si>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</si>
  <si>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</si>
  <si>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</si>
  <si>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</si>
  <si>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</si>
  <si>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</si>
  <si>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</si>
  <si>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</si>
  <si>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</si>
  <si>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</si>
  <si>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</si>
  <si>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</si>
  <si>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</si>
  <si>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</si>
  <si>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</si>
  <si>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</si>
  <si>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</si>
  <si>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</si>
  <si>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</si>
  <si>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</si>
  <si>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</si>
  <si>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</si>
  <si>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</si>
  <si>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</si>
  <si>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</si>
  <si>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</si>
  <si>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</si>
  <si>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</si>
  <si>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</si>
  <si>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</si>
  <si>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</si>
  <si>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</si>
  <si>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</si>
  <si>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</si>
  <si>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</si>
  <si>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</si>
  <si>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</si>
  <si>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</si>
  <si>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</si>
  <si>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</si>
  <si>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</si>
  <si>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</si>
  <si>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</si>
  <si>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</si>
  <si>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</si>
  <si>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</si>
  <si>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</si>
  <si>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</si>
  <si>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</si>
  <si>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</si>
  <si>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</si>
  <si>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</si>
  <si>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</si>
  <si>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</si>
  <si>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</si>
  <si>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</si>
  <si>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</si>
  <si>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</si>
  <si>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</si>
  <si>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</si>
  <si>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</si>
  <si>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</si>
  <si>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</si>
  <si>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</si>
  <si>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</si>
  <si>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</si>
  <si>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</si>
  <si>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</si>
  <si>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</si>
  <si>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</si>
  <si>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</si>
  <si>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</si>
  <si>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</si>
  <si>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</si>
  <si>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</si>
  <si>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</si>
  <si>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</si>
  <si>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</si>
  <si>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</si>
  <si>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</si>
  <si>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</si>
  <si>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</si>
  <si>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</si>
  <si>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</si>
  <si>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</si>
  <si>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</si>
  <si>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</si>
  <si>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</si>
  <si>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</si>
  <si>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</si>
  <si>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</si>
  <si>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</si>
  <si>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</si>
  <si>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</si>
  <si>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</si>
  <si>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</si>
  <si>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</si>
  <si>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</si>
  <si>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</si>
  <si>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</si>
  <si>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</si>
  <si>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</si>
  <si>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</si>
  <si>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</si>
  <si>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</si>
  <si>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</si>
  <si>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</si>
  <si>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</si>
  <si>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</si>
  <si>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</si>
  <si>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</si>
  <si>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</si>
  <si>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</si>
  <si>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</si>
  <si>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</si>
  <si>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</si>
  <si>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</si>
  <si>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</si>
  <si>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</si>
  <si>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</si>
  <si>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</si>
  <si>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</si>
  <si>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</si>
  <si>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</si>
  <si>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</si>
  <si>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</si>
  <si>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</si>
  <si>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</si>
  <si>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</si>
  <si>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</si>
  <si>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</si>
  <si>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</si>
  <si>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</si>
  <si>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</si>
  <si>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</si>
  <si>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</si>
  <si>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</si>
  <si>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</si>
  <si>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</si>
  <si>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</si>
  <si>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</si>
  <si>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</si>
  <si>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</si>
  <si>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</si>
  <si>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</si>
  <si>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</si>
  <si>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</si>
  <si>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</si>
  <si>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</si>
  <si>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</si>
  <si>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</si>
  <si>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</si>
  <si>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</si>
  <si>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</si>
  <si>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</si>
  <si>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</si>
  <si>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</si>
  <si>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</si>
  <si>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</si>
  <si>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</si>
  <si>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</si>
  <si>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</si>
  <si>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</si>
  <si>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</si>
  <si>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</si>
  <si>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</si>
  <si>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</si>
  <si>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</si>
  <si>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</si>
  <si>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</si>
  <si>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</si>
  <si>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</si>
  <si>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</si>
  <si>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</si>
  <si>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</si>
  <si>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</si>
  <si>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</si>
  <si>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</si>
  <si>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</si>
  <si>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</si>
  <si>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</si>
  <si>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</si>
  <si>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</si>
  <si>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</si>
  <si>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</si>
  <si>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</si>
  <si>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</si>
  <si>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</si>
  <si>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</si>
  <si>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</si>
  <si>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</si>
  <si>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</si>
  <si>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</si>
  <si>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</si>
  <si>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</si>
  <si>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</si>
  <si>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</si>
  <si>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</si>
  <si>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</si>
  <si>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</si>
  <si>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</si>
  <si>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</si>
  <si>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</si>
  <si>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</si>
  <si>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</si>
  <si>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</si>
  <si>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</si>
  <si>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</si>
  <si>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</si>
  <si>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</si>
  <si>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</si>
  <si>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</si>
  <si>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</si>
  <si>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</si>
  <si>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</si>
  <si>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</si>
  <si>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</si>
  <si>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</si>
  <si>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</si>
  <si>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</si>
  <si>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</si>
  <si>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</si>
  <si>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</si>
  <si>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</si>
  <si>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</si>
  <si>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</si>
  <si>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</si>
  <si>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</si>
  <si>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</si>
  <si>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</si>
  <si>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</si>
  <si>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</si>
  <si>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</si>
  <si>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</si>
  <si>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</si>
  <si>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</si>
  <si>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</si>
  <si>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</si>
  <si>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</si>
  <si>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</si>
  <si>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</si>
  <si>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</si>
  <si>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</si>
  <si>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</si>
  <si>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</si>
  <si>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</si>
  <si>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</si>
  <si>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</si>
  <si>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</si>
  <si>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</si>
  <si>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</si>
  <si>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</si>
  <si>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</si>
  <si>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</si>
  <si>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</si>
  <si>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</si>
  <si>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</si>
  <si>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</si>
  <si>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</si>
  <si>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</si>
  <si>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</si>
  <si>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</si>
  <si>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</si>
  <si>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</si>
  <si>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</si>
  <si>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</si>
  <si>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</si>
  <si>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</si>
  <si>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</si>
  <si>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</si>
  <si>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</si>
  <si>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</si>
  <si>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</si>
  <si>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</si>
  <si>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</si>
  <si>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</si>
  <si>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</si>
  <si>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</si>
  <si>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</si>
  <si>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</si>
  <si>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</si>
  <si>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</si>
  <si>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</si>
  <si>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</si>
  <si>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</si>
  <si>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</si>
  <si>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</si>
  <si>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</si>
  <si>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</si>
  <si>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</si>
  <si>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</si>
  <si>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</si>
  <si>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</si>
  <si>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</si>
  <si>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</si>
  <si>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</si>
  <si>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</si>
  <si>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</si>
  <si>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</si>
  <si>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</si>
  <si>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</si>
  <si>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</si>
  <si>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</si>
  <si>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</si>
  <si>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</si>
  <si>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</si>
  <si>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</si>
  <si>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</si>
  <si>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</si>
  <si>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</si>
  <si>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</si>
  <si>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</si>
  <si>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</si>
  <si>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</si>
  <si>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</si>
  <si>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</si>
  <si>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</si>
  <si>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</si>
  <si>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</si>
  <si>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</si>
  <si>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</si>
  <si>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</si>
  <si>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</si>
  <si>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</si>
  <si>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</si>
  <si>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</si>
  <si>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</si>
  <si>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</si>
  <si>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</si>
  <si>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</si>
  <si>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</si>
  <si>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</si>
  <si>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</si>
  <si>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</si>
  <si>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</si>
  <si>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</si>
  <si>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</si>
  <si>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</si>
  <si>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</si>
  <si>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</si>
  <si>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</si>
  <si>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</si>
  <si>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</si>
  <si>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</si>
  <si>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</si>
  <si>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</si>
  <si>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</si>
  <si>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</si>
  <si>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</si>
  <si>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</si>
  <si>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</si>
  <si>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</si>
  <si>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</si>
  <si>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</si>
  <si>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</si>
  <si>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</si>
  <si>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</si>
  <si>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</si>
  <si>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</si>
  <si>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</si>
  <si>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</si>
  <si>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</si>
  <si>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</si>
  <si>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</si>
  <si>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</si>
  <si>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</si>
  <si>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</si>
  <si>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</si>
  <si>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</si>
  <si>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</si>
  <si>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</si>
  <si>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</si>
  <si>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</si>
  <si>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</si>
  <si>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</si>
  <si>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</si>
  <si>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</si>
  <si>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</si>
  <si>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</si>
  <si>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</si>
  <si>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</si>
  <si>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</si>
  <si>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</si>
  <si>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</si>
  <si>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</si>
  <si>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</si>
  <si>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</si>
  <si>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</si>
  <si>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</si>
  <si>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</si>
  <si>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</si>
  <si>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</si>
  <si>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</si>
  <si>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</si>
  <si>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</si>
  <si>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</si>
  <si>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</si>
  <si>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</si>
  <si>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</si>
  <si>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</si>
  <si>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</si>
  <si>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</si>
  <si>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</si>
  <si>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</si>
  <si>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</si>
  <si>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</si>
  <si>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</si>
  <si>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</si>
  <si>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</si>
  <si>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</si>
  <si>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</si>
  <si>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</si>
  <si>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</si>
  <si>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</si>
  <si>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</si>
  <si>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</si>
  <si>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</si>
  <si>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</si>
  <si>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</si>
  <si>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</si>
  <si>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</si>
  <si>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</si>
  <si>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</si>
  <si>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</si>
  <si>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</si>
  <si>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</si>
  <si>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</si>
  <si>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</si>
  <si>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</si>
  <si>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</si>
  <si>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</si>
  <si>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</si>
  <si>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</si>
  <si>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</si>
  <si>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</si>
  <si>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</si>
  <si>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</si>
  <si>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</si>
  <si>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</si>
  <si>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</si>
  <si>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</si>
  <si>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</si>
  <si>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</si>
  <si>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</si>
  <si>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</si>
  <si>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</si>
  <si>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</si>
  <si>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</si>
  <si>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</si>
  <si>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</si>
  <si>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</si>
  <si>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</si>
  <si>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</si>
  <si>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</si>
  <si>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</si>
  <si>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</si>
  <si>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</si>
  <si>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</si>
  <si>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</si>
  <si>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</si>
  <si>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</si>
  <si>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</si>
  <si>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</si>
  <si>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</si>
  <si>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</si>
  <si>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</si>
  <si>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</si>
  <si>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</si>
  <si>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</si>
  <si>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</si>
  <si>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</si>
  <si>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</si>
  <si>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</si>
  <si>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</si>
  <si>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</si>
  <si>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</si>
  <si>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</si>
  <si>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</si>
  <si>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</si>
  <si>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</si>
  <si>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</si>
  <si>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</si>
  <si>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</si>
  <si>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</si>
  <si>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</si>
  <si>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</si>
  <si>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</si>
  <si>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</si>
  <si>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</si>
  <si>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</si>
  <si>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</si>
  <si>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</si>
  <si>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</si>
  <si>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</si>
  <si>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</si>
  <si>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</si>
  <si>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</si>
  <si>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</si>
  <si>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</si>
  <si>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</si>
  <si>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</si>
  <si>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</si>
  <si>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/Team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</si>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</sst>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314.39131458333577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0.25658078704145737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45977.339740509262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45977.339740509262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45977.339740509262</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45977.339740509262</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45977.339740509262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45977.339740509262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45977.339740509262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45977.339740509262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45977.339740509262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45977.339740509262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45977.339740509262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45977.339740509262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45977.339740509262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45977.339740509262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45977.339740509262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45977.339740509262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45977.339740509262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45977.339740509262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45977.339740509262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45977.339740509262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45977.339740509262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45977.339740509262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45977.339740509262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45977.339740509262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45977.339740509262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45977.339740509262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45977.339740509262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45977.339740509262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45977.339740509262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45977.339740509262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45977.339740509262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45977.339740509262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45977.339740509262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45977.339740509262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45977.339740509262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45977.339740509262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45977.339740509262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45977.339740509262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45977.339740509262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45977.339740509262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45977.339740509262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45977.339740509262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45977.339740509262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45977.339740509262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45977.339740509262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45977.339740509262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45977.339740509262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45977.339740509262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45977.339740509262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45977.339740509262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45977.339740509262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45977.339740509262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45977.339740509262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45977.339740509262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45977.339740509262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45977.339740509262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45977.339740509262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45977.339740509262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45977.339740509262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45977.339740509262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45977.339740509262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45977.339740509262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45977.339740509262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45977.339740509262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45977.339740509262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45977.339740509262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45977.339740509262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45977.339740509262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45977.339740509262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45977.339740509262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45977.339740509262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45977.339740509262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45977.339740509262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45977.339740509262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45977.339740509262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45977.339740509262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45977.339740509262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45977.339740509262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45977.339740509262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45977.339740509262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45977.339740509262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45977.339740509262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45977.339740509262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45977.339740509262</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FE1126CC-341E-409D-8895-B071B8F5790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152.33990254630044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0.90339791667065583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0.61665023148088949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0.40721736111299833</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0.3208168981509516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45977.339740509262</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9.6736111299833283E-4</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45977.339740509262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45977.339740509262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45977.339740509262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45977.339740509262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45977.339740509262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45977.339740509262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45977.339740509262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45977.339740509262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45977.339740509262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45977.339740509262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45977.339740509262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45977.339740509262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45977.339740509262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45977.339740509262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45977.339740509262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45977.339740509262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45977.339740509262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45977.339740509262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45977.339740509262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45977.339740509262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45977.339740509262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45977.339740509262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45977.339740509262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45977.339740509262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45977.339740509262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45977.339740509262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45977.339740509262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45977.339740509262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45977.339740509262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45977.339740509262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45977.339740509262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45977.339740509262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45977.339740509262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45977.339740509262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45977.339740509262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45977.339740509262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45977.339740509262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45977.339740509262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45977.339740509262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45977.339740509262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45977.339740509262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45977.339740509262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45977.339740509262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45977.339740509262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45977.339740509262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45977.339740509262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45977.339740509262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45977.339740509262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45977.339740509262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45977.339740509262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45977.339740509262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45977.339740509262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45977.339740509262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45977.339740509262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45977.339740509262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45977.339740509262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45977.339740509262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45977.339740509262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45977.339740509262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45977.339740509262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45977.339740509262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45977.339740509262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45977.339740509262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45977.339740509262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45977.339740509262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45977.339740509262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45977.339740509262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45977.339740509262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45977.339740509262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45977.339740509262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45977.339740509262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45977.339740509262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45977.339740509262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45977.339740509262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45977.339740509262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45977.339740509262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45977.339740509262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45977.339740509262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45977.339740509262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45977.339740509262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45977.339740509262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45977.339740509262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45977.339740509262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45977.339740509262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45977.339740509262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45977.339740509262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45977.339740509262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45977.339740509262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45977.339740509262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45977.339740509262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45977.339740509262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45977.339740509262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45977.339740509262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45977.339740509262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45977.339740509262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45977.339740509262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45977.339740509262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45977.339740509262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45977.339740509262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45977.339740509262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45977.339740509262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45977.339740509262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45977.339740509262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45977.339740509262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45977.339740509262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45977.339740509262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45977.339740509262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45977.339740509262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45977.339740509262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45977.339740509262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45977.339740509262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45977.339740509262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45977.339740509262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45977.339740509262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45977.339740509262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45977.339740509262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45977.339740509262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45977.339740509262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45977.339740509262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45977.339740509262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45977.339740509262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45977.339740509262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45977.339740509262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45977.339740509262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45977.339740509262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45977.339740509262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45977.339740509262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45977.339740509262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45977.339740509262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45977.339740509262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45977.339740509262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45977.339740509262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45977.339740509262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45977.339740509262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45977.339740509262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45977.339740509262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45977.339740509262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45977.339740509262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45977.339740509262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45977.339740509262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45977.339740509262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45977.339740509262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45977.339740509262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45977.339740509262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45977.339740509262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45977.339740509262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45977.339740509262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45977.339740509262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45977.339740509262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45977.339740509262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45977.339740509262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45977.339740509262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45977.339740509262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45977.339740509262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45977.339740509262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45977.339740509262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45977.339740509262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45977.339740509262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45977.339740509262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45977.339740509262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45977.339740509262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45977.339740509262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45977.339740509262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45977.339740509262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45977.339740509262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45977.339740509262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45977.339740509262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45977.339740509262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45977.339740509262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45977.339740509262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45977.339740509262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45977.339740509262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45977.339740509262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45977.339740509262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45977.339740509262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45977.339740509262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45977.339740509262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45977.339740509262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45977.339740509262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45977.339740509262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45977.339740509262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45977.339740509262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45977.339740509262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45977.339740509262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45977.339740509262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45977.339740509262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45977.339740509262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45977.339740509262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45977.339740509262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45977.339740509262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45977.339740509262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45977.339740509262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45977.339740509262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45977.339740509262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45977.339740509262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45977.339740509262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45977.339740509262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45977.339740509262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45977.339740509262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45977.339740509262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45977.339740509262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45977.339740509262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45977.339740509262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45977.339740509262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45977.339740509262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45977.339740509262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45977.339740509262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45977.339740509262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45977.339740509262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45977.339740509262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45977.339740509262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45977.339740509262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45977.339740509262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45977.339740509262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45977.339740509262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45977.339740509262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45977.339740509262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45977.339740509262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45977.339740509262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45977.339740509262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45977.339740509262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45977.339740509262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45977.339740509262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45977.339740509262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45977.339740509262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45977.339740509262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45977.339740509262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45977.339740509262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45977.339740509262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45977.339740509262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45977.339740509262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45977.339740509262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45977.339740509262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45977.339740509262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45977.339740509262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45977.339740509262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45977.339740509262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45977.339740509262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45977.339740509262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45977.339740509262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45977.339740509262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45977.339740509262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45977.339740509262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45977.339740509262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45977.339740509262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45977.339740509262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45977.339740509262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45977.339740509262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45977.339740509262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45977.339740509262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45977.339740509262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45977.339740509262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45977.339740509262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45977.339740509262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45977.339740509262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45977.339740509262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45977.339740509262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45977.339740509262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45977.339740509262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45977.339740509262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45977.339740509262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45977.339740509262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45977.339740509262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45977.339740509262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45977.339740509262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45977.339740509262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45977.339740509262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45977.339740509262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45977.339740509262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45977.339740509262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45977.339740509262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45977.339740509262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45977.339740509262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45977.339740509262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45977.339740509262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45977.339740509262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45977.339740509262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45977.339740509262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45977.339740509262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45977.339740509262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45977.339740509262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45977.339740509262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45977.339740509262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45977.339740509262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45977.339740509262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45977.339740509262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45977.339740509262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45977.339740509262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45977.339740509262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45977.339740509262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45977.339740509262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45977.339740509262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45977.339740509262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45977.339740509262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45977.339740509262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45977.339740509262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45977.339740509262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45977.339740509262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45977.339740509262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45977.339740509262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45977.339740509262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45977.339740509262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45977.339740509262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45977.339740509262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45977.339740509262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45977.339740509262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45977.339740509262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45977.339740509262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45977.339740509262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45977.339740509262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45977.339740509262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45977.339740509262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45977.339740509262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45977.339740509262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45977.339740509262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45977.339740509262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45977.339740509262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45977.339740509262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45977.339740509262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45977.339740509262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45977.339740509262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45977.339740509262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45977.339740509262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45977.339740509262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45977.339740509262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45977.339740509262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45977.339740509262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45977.339740509262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45977.339740509262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45977.339740509262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45977.339740509262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45977.339740509262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45977.339740509262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45977.339740509262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45977.339740509262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45977.339740509262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45977.339740509262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45977.339740509262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45977.339740509262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45977.339740509262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45977.339740509262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45977.339740509262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45977.339740509262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45977.339740509262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45977.339740509262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45977.339740509262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45977.339740509262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45977.339740509262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45977.339740509262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45977.339740509262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45977.339740509262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45977.339740509262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45977.339740509262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45977.339740509262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45977.339740509262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45977.339740509262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45977.339740509262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45977.339740509262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45977.339740509262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45977.339740509262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45977.339740509262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45977.339740509262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45977.339740509262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45977.339740509262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45977.339740509262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45977.339740509262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45977.339740509262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45977.339740509262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45977.339740509262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45977.339740509262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45977.339740509262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45977.339740509262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45977.339740509262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45977.339740509262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45977.339740509262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45977.339740509262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45977.339740509262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45977.339740509262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45977.339740509262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45977.339740509262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45977.339740509262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45977.339740509262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45977.339740509262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45977.339740509262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45977.339740509262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45977.339740509262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45977.339740509262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45977.339740509262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45977.339740509262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45977.339740509262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45977.339740509262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45977.339740509262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45977.339740509262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45977.339740509262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45977.339740509262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45977.339740509262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45977.339740509262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45977.339740509262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45977.339740509262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45977.339740509262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45977.339740509262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45977.339740509262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45977.339740509262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45977.339740509262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45977.339740509262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45977.339740509262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45977.339740509262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45977.339740509262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45977.339740509262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45977.339740509262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45977.339740509262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45977.339740509262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45977.339740509262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45977.339740509262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45977.339740509262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45977.339740509262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45977.339740509262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45977.339740509262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45977.339740509262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45977.339740509262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45977.339740509262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45977.339740509262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45977.339740509262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45977.339740509262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45977.339740509262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45977.339740509262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45977.339740509262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45977.339740509262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45977.339740509262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45977.339740509262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45977.339740509262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45977.339740509262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45977.339740509262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45977.339740509262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45977.339740509262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45977.339740509262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45977.339740509262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45977.339740509262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45977.339740509262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45977.339740509262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45977.339740509262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45977.339740509262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45977.339740509262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45977.339740509262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45977.339740509262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45977.339740509262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45977.339740509262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45977.339740509262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45977.339740509262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45977.339740509262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45977.339740509262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45977.339740509262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45977.339740509262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45977.339740509262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45977.339740509262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45977.339740509262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45977.339740509262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45977.339740509262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45977.339740509262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45977.339740509262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45977.339740509262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45977.339740509262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45977.339740509262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45977.339740509262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45977.339740509262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45977.339740509262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45977.339740509262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45977.339740509262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45977.339740509262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45977.339740509262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45977.339740509262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45977.339740509262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45977.339740509262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45977.339740509262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45977.339740509262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45977.339740509262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45977.339740509262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45977.339740509262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45977.339740509262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45977.339740509262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45977.339740509262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45977.339740509262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45977.339740509262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45977.339740509262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45977.339740509262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45977.339740509262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45977.339740509262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45977.339740509262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45977.339740509262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45977.339740509262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45977.339740509262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45977.339740509262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45977.339740509262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45977.339740509262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45977.339740509262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45977.339740509262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45977.339740509262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45977.339740509262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45977.339740509262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45977.339740509262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45977.339740509262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45977.339740509262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45977.339740509262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45977.339740509262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45977.339740509262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45977.339740509262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45977.339740509262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45977.339740509262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45977.339740509262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45977.339740509262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45977.339740509262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45977.339740509262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45977.339740509262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45977.339740509262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45977.339740509262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45977.339740509262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45977.339740509262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45977.339740509262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45977.339740509262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45977.339740509262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45977.339740509262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45977.339740509262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45977.339740509262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45977.339740509262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45977.339740509262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45977.339740509262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45977.339740509262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45977.339740509262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45977.339740509262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45977.339740509262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45977.339740509262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45977.339740509262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45977.339740509262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45977.339740509262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45977.339740509262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45977.339740509262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45977.339740509262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45977.339740509262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45977.339740509262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45977.339740509262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45977.339740509262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45977.339740509262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45977.339740509262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45977.339740509262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45977.339740509262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45977.339740509262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45977.339740509262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45977.339740509262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45977.339740509262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45977.339740509262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45977.339740509262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45977.339740509262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45977.339740509262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45977.339740509262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45977.339740509262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45977.339740509262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45977.339740509262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45977.339740509262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45977.339740509262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45977.339740509262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45977.339740509262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45977.339740509262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45977.339740509262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45977.339740509262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45977.339740509262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45977.339740509262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45977.339740509262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45977.339740509262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45977.339740509262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45977.339740509262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45977.339740509262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45977.339740509262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45977.339740509262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45977.339740509262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45977.339740509262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45977.339740509262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45977.339740509262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45977.339740509262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45977.339740509262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45977.339740509262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45977.339740509262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45977.339740509262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45977.339740509262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45977.339740509262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45977.339740509262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45977.339740509262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45977.339740509262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45977.339740509262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45977.339740509262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45977.339740509262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45977.339740509262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45977.339740509262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45977.339740509262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45977.339740509262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45977.339740509262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45977.339740509262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45977.339740509262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45977.339740509262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45977.339740509262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45977.339740509262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45977.339740509262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45977.339740509262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45977.339740509262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45977.339740509262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45977.339740509262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45977.339740509262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45977.339740509262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45977.339740509262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45977.339740509262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45977.339740509262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45977.339740509262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45977.339740509262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45977.339740509262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45977.339740509262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45977.339740509262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45977.339740509262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45977.339740509262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45977.339740509262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45977.339740509262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45977.339740509262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45977.339740509262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45977.339740509262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45977.339740509262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45977.339740509262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45977.339740509262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45977.339740509262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45977.339740509262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45977.339740509262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45977.339740509262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45977.339740509262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45977.339740509262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45977.339740509262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45977.339740509262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45977.339740509262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45977.339740509262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45977.339740509262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45977.339740509262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45977.339740509262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45977.339740509262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45977.339740509262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45977.339740509262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45977.339740509262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45977.339740509262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45977.339740509262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45977.339740509262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45977.339740509262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45977.339740509262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45977.339740509262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45977.339740509262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45977.339740509262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45977.339740509262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45977.339740509262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45977.339740509262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45977.339740509262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45977.339740509262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45977.339740509262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45977.339740509262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45977.339740509262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45977.339740509262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45977.339740509262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45977.339740509262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45977.339740509262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45977.339740509262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45977.339740509262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45977.339740509262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45977.339740509262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45977.339740509262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45977.339740509262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45977.339740509262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45977.339740509262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45977.339740509262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45977.339740509262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45977.339740509262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45977.339740509262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45977.339740509262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45977.339740509262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45977.339740509262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45977.339740509262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45977.339740509262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45977.339740509262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45977.339740509262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45977.339740509262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45977.339740509262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45977.339740509262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45977.339740509262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45977.339740509262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45977.339740509262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45977.339740509262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45977.339740509262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45977.339740509262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45977.339740509262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45977.339740509262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45977.339740509262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45977.339740509262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45977.339740509262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45977.339740509262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45977.339740509262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45977.339740509262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45977.339740509262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45977.339740509262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45977.339740509262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45977.339740509262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45977.339740509262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45977.339740509262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45977.339740509262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45977.339740509262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45977.339740509262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45977.339740509262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45977.339740509262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45977.339740509262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45977.339740509262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45977.339740509262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45977.339740509262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45977.339740509262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45977.339740509262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45977.339740509262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45977.339740509262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45977.339740509262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45977.339740509262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45977.339740509262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45977.339740509262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45977.339740509262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45977.339740509262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45977.339740509262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45977.339740509262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45977.339740509262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45977.339740509262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45977.339740509262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45977.339740509262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45977.339740509262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45977.339740509262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45977.339740509262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45977.339740509262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45977.339740509262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45977.339740509262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45977.339740509262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45977.339740509262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45977.339740509262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45977.339740509262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45977.339740509262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45977.339740509262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45977.339740509262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45977.339740509262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45977.339740509262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45977.339740509262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45977.339740509262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45977.339740509262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45977.339740509262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45977.339740509262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45977.339740509262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45977.339740509262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45977.339740509262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45977.339740509262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45977.339740509262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45977.339740509262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45977.339740509262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45977.339740509262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45977.339740509262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45977.339740509262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45977.339740509262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45977.339740509262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45977.339740509262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45977.339740509262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45977.339740509262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45977.339740509262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45977.339740509262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45977.339740509262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45977.339740509262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45977.339740509262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45977.339740509262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45977.339740509262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45977.339740509262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45977.339740509262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45977.339740509262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45977.339740509262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45977.339740509262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45977.339740509262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45977.339740509262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45977.339740509262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45977.339740509262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45977.339740509262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45977.339740509262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45977.339740509262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45977.339740509262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45977.339740509262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45977.339740509262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45977.339740509262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45977.339740509262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45977.339740509262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45977.339740509262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45977.339740509262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45977.339740509262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45977.339740509262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45977.339740509262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45977.339740509262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45977.339740509262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45977.339740509262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45977.339740509262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45977.339740509262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45977.339740509262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45977.339740509262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45977.339740509262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45977.339740509262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45977.339740509262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45977.339740509262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45977.339740509262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45977.339740509262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45977.339740509262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45977.339740509262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45977.339740509262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45977.339740509262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45977.339740509262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45977.339740509262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45977.339740509262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45977.339740509262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45977.339740509262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45977.339740509262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45977.339740509262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45977.339740509262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45977.339740509262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45977.339740509262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45977.339740509262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45977.339740509262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45977.339740509262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45977.339740509262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45977.339740509262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45977.339740509262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45977.339740509262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45977.339740509262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45977.339740509262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45977.339740509262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45977.339740509262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45977.339740509262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45977.339740509262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45977.339740509262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45977.339740509262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45977.339740509262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45977.339740509262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45977.339740509262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45977.339740509262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45977.339740509262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45977.339740509262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45977.339740509262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45977.339740509262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45977.339740509262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45977.339740509262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45977.339740509262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45977.339740509262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45977.339740509262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45977.339740509262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45977.339740509262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45977.339740509262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45977.339740509262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45977.339740509262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45977.339740509262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45977.339740509262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45977.339740509262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45977.339740509262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45977.339740509262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45977.339740509262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45977.339740509262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45977.339740509262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45977.339740509262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45977.339740509262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45977.339740509262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45977.339740509262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45977.339740509262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45977.339740509262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45977.339740509262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45977.339740509262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45977.339740509262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45977.339740509262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45977.339740509262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45977.339740509262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45977.339740509262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45977.339740509262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45977.339740509262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45977.339740509262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45977.339740509262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45977.339740509262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45977.339740509262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45977.339740509262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45977.339740509262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45977.339740509262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45977.339740509262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45977.339740509262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45977.339740509262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45977.339740509262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45977.339740509262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45977.339740509262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45977.339740509262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45977.339740509262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45977.339740509262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45977.339740509262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45977.339740509262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45977.339740509262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45977.339740509262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45977.339740509262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45977.339740509262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45977.339740509262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45977.339740509262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45977.339740509262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45977.339740509262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45977.339740509262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45977.339740509262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45977.339740509262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45977.339740509262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45977.339740509262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45977.339740509262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45977.339740509262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45977.339740509262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45977.339740509262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45977.339740509262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45977.339740509262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45977.339740509262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45977.339740509262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45977.339740509262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45977.339740509262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45977.339740509262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45977.339740509262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45977.339740509262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45977.339740509262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45977.339740509262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45977.339740509262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45977.339740509262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45977.339740509262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45977.339740509262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45977.339740509262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45977.339740509262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45977.339740509262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45977.339740509262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45977.339740509262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45977.339740509262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45977.339740509262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45977.339740509262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45977.339740509262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45977.339740509262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45977.339740509262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45977.339740509262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45977.339740509262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45977.339740509262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45977.339740509262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45977.339740509262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45977.339740509262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45977.339740509262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45977.339740509262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45977.339740509262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45977.339740509262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45977.339740509262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45977.339740509262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45977.339740509262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45977.339740509262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45977.339740509262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45977.339740509262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45977.339740509262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45977.339740509262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45977.339740509262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45977.339740509262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45977.339740509262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45977.339740509262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45977.339740509262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45977.339740509262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45977.339740509262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45977.339740509262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45977.339740509262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45977.339740509262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45977.339740509262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45977.339740509262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45977.339740509262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45977.339740509262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45977.339740509262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45977.339740509262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45977.339740509262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45977.339740509262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45977.339740509262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45977.339740509262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45977.339740509262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45977.339740509262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45977.339740509262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45977.339740509262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45977.339740509262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45977.339740509262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45977.339740509262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45977.339740509262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45977.339740509262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45977.339740509262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45977.339740509262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45977.339740509262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45977.339740509262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45977.339740509262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45977.339740509262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45977.339740509262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45977.339740509262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45977.339740509262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45977.339740509262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45977.339740509262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45977.339740509262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45977.339740509262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45977.339740509262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45977.339740509262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45977.339740509262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45977.339740509262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45977.339740509262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45977.339740509262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45977.339740509262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45977.339740509262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45977.339740509262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45977.339740509262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45977.339740509262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45977.339740509262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45977.339740509262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273.85902291666571</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0.75063171296642395</v>
      </c>
      <c r="H3" s="96">
        <v>45976.583136574074</v>
      </c>
      <c r="I3" s="135" t="str">
        <f>IFERROR(VLOOKUP(D3,DB!A:F,6,0),"")</f>
        <v>SCECO</v>
      </c>
      <c r="J3" s="135" t="str">
        <f>IFERROR(VLOOKUP(D3,DB!A:G,7,0),"")</f>
        <v>Dead</v>
      </c>
      <c r="K3" s="98" t="s">
        <v>39123</v>
      </c>
      <c r="L3" s="92" t="str">
        <f>IFERROR(VLOOKUP(D3,DB!A:I,9,0),"")</f>
        <v>Latis</v>
      </c>
    </row>
    <row r="4" spans="1:16" ht="15" customHeight="1">
      <c r="A4" s="135" t="s">
        <v>39124</v>
      </c>
      <c r="B4" s="135" t="str">
        <f>IFERROR(VLOOKUP(D4,DB!A:K,11,0),"")</f>
        <v>R4</v>
      </c>
      <c r="C4" s="94">
        <v>1</v>
      </c>
      <c r="D4" s="92" t="s">
        <v>36293</v>
      </c>
      <c r="E4" s="95" t="s">
        <v>39021</v>
      </c>
      <c r="F4" s="96">
        <v>45976.786273148151</v>
      </c>
      <c r="G4" s="97">
        <f ca="1">IFERROR(NOW()-F4,"")</f>
        <v>0.55346736111096106</v>
      </c>
      <c r="H4" s="96">
        <v>45976.780682870369</v>
      </c>
      <c r="I4" s="135" t="str">
        <f>IFERROR(VLOOKUP(D4,DB!A:F,6,0),"")</f>
        <v>Generator-SG</v>
      </c>
      <c r="J4" s="135" t="str">
        <f>IFERROR(VLOOKUP(D4,DB!A:G,7,0),"")</f>
        <v>No BB Shifted</v>
      </c>
      <c r="K4" s="98" t="s">
        <v>39125</v>
      </c>
      <c r="L4" s="92" t="str">
        <f>IFERROR(VLOOKUP(D4,DB!A:I,9,0),"")</f>
        <v>Latis</v>
      </c>
    </row>
    <row r="5" spans="1:16" ht="15" customHeight="1">
      <c r="A5" s="135"/>
      <c r="B5" s="135" t="str">
        <f>IFERROR(VLOOKUP(D5,DB!A:K,11,0),"")</f>
        <v/>
      </c>
      <c r="C5" s="94"/>
      <c r="D5" s="92"/>
      <c r="E5" s="95"/>
      <c r="F5" s="96"/>
      <c r="G5" s="97">
        <f ca="1">IFERROR(NOW()-F5,"")</f>
        <v>45977.339740509262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45977.339740509262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45977.339740509262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45977.339740509262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45977.339740509262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45977.339740509262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45977.339740509262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45977.339740509262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45977.339740509262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45977.339740509262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45977.339740509262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45977.339740509262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45977.339740509262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45977.339740509262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45977.339740509262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45977.339740509262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45977.339740509262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45977.339740509262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45977.339740509262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45977.339740509262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45977.339740509262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45977.339740509262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45977.339740509262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45977.339740509262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45977.339740509262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45977.339740509262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45977.339740509262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45977.339740509262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45977.339740509262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45977.339740509262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45977.339740509262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45977.339740509262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45977.339740509262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45977.339740509262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45977.339740509262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45977.339740509262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45977.339740509262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45977.339740509262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45977.339740509262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45977.339740509262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45977.339740509262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45977.339740509262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45977.339740509262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45977.339740509262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45977.339740509262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45977.339740509262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45977.339740509262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45977.339740509262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45977.339740509262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45977.339740509262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45977.339740509262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45977.339740509262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45977.339740509262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45977.339740509262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45977.339740509262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45977.339740509262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45977.339740509262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45977.339740509262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45977.339740509262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45977.339740509262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45977.339740509262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45977.339740509262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45977.339740509262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45977.339740509262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45977.339740509262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45977.339740509262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45977.339740509262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45977.339740509262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45977.339740509262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45977.339740509262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45977.339740509262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45977.339740509262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45977.339740509262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45977.339740509262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45977.339740509262</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85.50768032407359</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51.150863194445265</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39024</v>
      </c>
      <c r="F4" s="125">
        <v>45948.661111111112</v>
      </c>
      <c r="G4" s="126">
        <f t="shared" ref="G4" ca="1" si="1">IFERROR(NOW()-F4,"")</f>
        <v>28.678629398149496</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f ca="1">IFERROR(NOW()-F5,"")</f>
        <v>8.4911409722262761</v>
      </c>
      <c r="H5" s="125">
        <v>45968.827465277776</v>
      </c>
      <c r="I5" s="124" t="s">
        <v>22</v>
      </c>
      <c r="J5" s="124" t="s">
        <v>65</v>
      </c>
      <c r="K5" s="124" t="s">
        <v>39133</v>
      </c>
      <c r="L5" s="124" t="s">
        <v>8145</v>
      </c>
    </row>
    <row r="6" spans="1:13">
      <c r="A6" s="124" t="s">
        <v>39134</v>
      </c>
      <c r="B6" s="124" t="str">
        <f>IFERROR(VLOOKUP(D6,DB!A:K,11,0),"")</f>
        <v>R5</v>
      </c>
      <c r="C6" s="124">
        <v>1</v>
      </c>
      <c r="D6" s="124" t="s">
        <v>33027</v>
      </c>
      <c r="E6" s="124" t="s">
        <v>39021</v>
      </c>
      <c r="F6" s="158">
        <v>45977.009479166663</v>
      </c>
      <c r="G6" s="126">
        <f t="shared" ref="G6:G26" ca="1" si="2">IFERROR(NOW()-F6,"")</f>
        <v>0.33026134259853279</v>
      </c>
      <c r="H6" s="158">
        <v>45976.947858796295</v>
      </c>
      <c r="I6" s="124" t="str">
        <f>IFERROR(VLOOKUP(D6,DB!A:F,6,0),"")</f>
        <v>SCECO</v>
      </c>
      <c r="J6" s="124" t="str">
        <f>IFERROR(VLOOKUP(D6,DB!A:G,7,0),"")</f>
        <v>No BB Design</v>
      </c>
      <c r="K6" s="124" t="s">
        <v>39135</v>
      </c>
      <c r="L6" s="124" t="str">
        <f>IFERROR(VLOOKUP(D6,DB!A:I,9,0),"")</f>
        <v>Latis</v>
      </c>
    </row>
    <row r="7" spans="1:13">
      <c r="A7" s="124"/>
      <c r="B7" s="124" t="str">
        <f>IFERROR(VLOOKUP(D7,DB!A:K,11,0),"")</f>
        <v/>
      </c>
      <c r="C7" s="124"/>
      <c r="D7" s="124"/>
      <c r="E7" s="124"/>
      <c r="F7" s="124"/>
      <c r="G7" s="126">
        <f t="shared" ca="1" si="2"/>
        <v>45977.339740509262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45977.339740509262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45977.339740509262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45977.339740509262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45977.339740509262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45977.339740509262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45977.339740509262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45977.339740509262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45977.339740509262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45977.339740509262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45977.339740509262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45977.339740509262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45977.339740509262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45977.339740509262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45977.339740509262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45977.339740509262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45977.339740509262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45977.339740509262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45977.339740509262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45977.339740509262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45977.339740509262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45977.339740509262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45977.339740509262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45977.339740509262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45977.339740509262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45977.339740509262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45977.339740509262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45977.339740509262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45977.339740509262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45977.339740509262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45977.339740509262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45977.339740509262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45977.339740509262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45977.339740509262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45977.339740509262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45977.339740509262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45977.339740509262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45977.339740509262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45977.339740509262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45977.339740509262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45977.339740509262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45977.339740509262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45977.339740509262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45977.339740509262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45977.339740509262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45977.339740509262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45977.339740509262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45977.339740509262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45977.339740509262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45977.339740509262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45977.339740509262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45977.339740509262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45977.339740509262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45977.339740509262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45977.339740509262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45977.339740509262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45977.339740509262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45977.339740509262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45977.339740509262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45977.339740509262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45977.339740509262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45977.339740509262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45977.339740509262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45977.339740509262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45977.339740509262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45977.339740509262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45977.339740509262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45977.339740509262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45977.339740509262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45977.339740509262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45977.339740509262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45977.339740509262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45977.339740509262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45977.339740509262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45977.339740509262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45977.339740509262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45977.339740509262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45977.339740509262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45977.339740509262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45977.339740509262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45977.339740509262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45977.339740509262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45977.339740509262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45977.339740509262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45977.339740509262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45977.339740509262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45977.339740509262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45977.339740509262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45977.339740509262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45977.339740509262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45977.339740509262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45977.339740509262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45977.339740509262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45977.339740509262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45977.339740509262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45977.339740509262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45977.339740509262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45977.339740509262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45977.339740509262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45977.339740509262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45977.339740509262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45977.339740509262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45977.339740509262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45977.339740509262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45977.339740509262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45977.339740509262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45977.339740509262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45977.339740509262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45977.339740509262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45977.339740509262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45977.339740509262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45977.339740509262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45977.339740509262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45977.339740509262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45977.339740509262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45977.339740509262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45977.339740509262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45977.339740509262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45977.339740509262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45977.339740509262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45977.339740509262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45977.339740509262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45977.339740509262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45977.339740509262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45977.339740509262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45977.339740509262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45977.339740509262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45977.339740509262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45977.339740509262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45977.339740509262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45977.339740509262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45977.339740509262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45977.339740509262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45977.339740509262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45977.339740509262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45977.339740509262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45977.339740509262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45977.339740509262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45977.339740509262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45977.339740509262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45977.339740509262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45977.339740509262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45977.339740509262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45977.339740509262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45977.339740509262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45977.339740509262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45977.339740509262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45977.339740509262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45977.339740509262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45977.339740509262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45977.339740509262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45977.339740509262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45977.339740509262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45977.339740509262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45977.339740509262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45977.339740509262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45977.339740509262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45977.339740509262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45977.339740509262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45977.339740509262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45977.339740509262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45977.339740509262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45977.339740509262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45977.339740509262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45977.339740509262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45977.339740509262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45977.339740509262</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45977.339740509262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45977.339740509262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45977.339740509262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45977.339740509262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45977.339740509262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45977.339740509262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45977.339740509262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45977.339740509262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45977.339740509262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45977.339740509262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45977.339740509262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45977.339740509262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45977.339740509262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45977.339740509262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45977.339740509262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45977.339740509262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45977.339740509262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45977.339740509262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45977.339740509262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45977.339740509262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45977.339740509262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45977.339740509262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45977.339740509262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45977.339740509262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45977.339740509262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45977.339740509262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45977.339740509262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45977.339740509262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45977.339740509262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45977.339740509262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45977.339740509262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45977.339740509262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45977.339740509262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45977.339740509262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45977.339740509262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45977.339740509262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45977.339740509262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45977.339740509262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45977.339740509262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45977.339740509262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45977.339740509262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45977.339740509262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45977.339740509262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45977.339740509262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45977.339740509262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45977.339740509262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45977.339740509262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45977.339740509262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45977.339740509262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45977.339740509262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45977.339740509262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45977.339740509262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45977.339740509262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45977.339740509262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45977.339740509262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45977.339740509262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45977.339740509262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45977.339740509262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45977.339740509262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45977.339740509262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45977.339740509262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45977.339740509262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45977.339740509262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45977.339740509262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45977.339740509262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45977.339740509262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45977.339740509262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45977.339740509262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45977.339740509262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45977.339740509262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45977.339740509262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45977.339740509262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45977.339740509262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45977.339740509262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45977.339740509262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45977.339740509262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45977.339740509262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45977.339740509262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45977.339740509262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45977.339740509262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45977.339740509262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45977.339740509262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45977.339740509262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45977.339740509262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45977.339740509262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45977.339740509262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45977.339740509262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45977.339740509262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45977.339740509262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45977.339740509262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45977.339740509262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45977.339740509262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45977.339740509262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45977.339740509262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45977.339740509262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45977.339740509262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45977.339740509262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45977.339740509262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45977.339740509262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45977.339740509262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45977.339740509262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45977.339740509262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45977.339740509262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45977.339740509262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45977.339740509262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45977.339740509262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45977.339740509262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